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451" documentId="13_ncr:1_{F6CB121F-512D-4AA6-A0C1-0FB36C537598}" xr6:coauthVersionLast="47" xr6:coauthVersionMax="47" xr10:uidLastSave="{B44B3018-76BF-4CA7-8D54-D4111DCA332D}"/>
  <bookViews>
    <workbookView xWindow="-109" yWindow="-109" windowWidth="26301" windowHeight="14169"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1" l="1"/>
  <c r="J6" i="1"/>
  <c r="I6" i="1"/>
  <c r="B6" i="1"/>
  <c r="I2" i="3"/>
  <c r="G5" i="2"/>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B3" i="1"/>
  <c r="B4" i="1"/>
  <c r="B5" i="1"/>
  <c r="B7" i="1"/>
  <c r="B8" i="1"/>
  <c r="G2" i="1"/>
  <c r="I2" i="1"/>
  <c r="J2" i="1"/>
  <c r="L2" i="1"/>
  <c r="I3" i="1"/>
  <c r="I4" i="1"/>
  <c r="I5" i="1"/>
  <c r="I7" i="1"/>
  <c r="I8"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3" i="1"/>
  <c r="L3" i="1"/>
  <c r="G4" i="1"/>
  <c r="L4" i="1"/>
  <c r="G5" i="1"/>
  <c r="L5" i="1"/>
  <c r="G6" i="1"/>
  <c r="G7" i="1"/>
  <c r="L7" i="1"/>
  <c r="G8" i="1"/>
  <c r="L8" i="1"/>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<sst xmlns="http://schemas.openxmlformats.org/spreadsheetml/2006/main" count="178595" uniqueCount="39080">
  <si>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</si>
  <si>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</si>
  <si>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</si>
  <si>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</si>
  <si>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</si>
  <si>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</si>
  <si>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</si>
  <si>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</si>
  <si>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</si>
  <si>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</si>
  <si>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</si>
  <si>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</si>
  <si>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</si>
  <si>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</si>
  <si>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</si>
  <si>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</si>
  <si>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</si>
  <si>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</si>
  <si>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</si>
  <si>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</si>
  <si>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</si>
  <si>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</si>
  <si>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</si>
  <si>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</si>
  <si>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</si>
  <si>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</si>
  <si>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</si>
  <si>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</si>
  <si>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</si>
  <si>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</si>
  <si>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</si>
  <si>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</si>
  <si>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</si>
  <si>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</si>
  <si>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</si>
  <si>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</si>
  <si>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</si>
  <si>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</si>
  <si>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</si>
  <si>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</si>
  <si>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</si>
  <si>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</si>
  <si>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</si>
  <si>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</si>
  <si>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</si>
  <si>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</si>
  <si>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</si>
  <si>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</si>
  <si>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</si>
  <si>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</si>
  <si>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</si>
  <si>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</si>
  <si>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</si>
  <si>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</si>
  <si>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</si>
  <si>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</si>
  <si>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</si>
  <si>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</si>
  <si>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</si>
  <si>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</si>
  <si>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</si>
  <si>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</si>
  <si>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</si>
  <si>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</si>
  <si>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</si>
  <si>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</si>
  <si>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</si>
  <si>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</si>
  <si>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</si>
  <si>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</si>
  <si>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</si>
  <si>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</si>
  <si>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</si>
  <si>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</si>
  <si>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</si>
  <si>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</si>
  <si>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</si>
  <si>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</si>
  <si>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</si>
  <si>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</si>
  <si>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</si>
  <si>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</si>
  <si>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</si>
  <si>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</si>
  <si>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</si>
  <si>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</si>
  <si>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</si>
  <si>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</si>
  <si>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</si>
  <si>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</si>
  <si>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</si>
  <si>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</si>
  <si>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</si>
  <si>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</si>
  <si>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</si>
  <si>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</si>
  <si>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</si>
  <si>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</si>
  <si>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</si>
  <si>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</si>
  <si>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</si>
  <si>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</si>
  <si>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</si>
  <si>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</si>
  <si>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</si>
  <si>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</si>
  <si>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</si>
  <si>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</si>
  <si>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</si>
  <si>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</si>
  <si>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</si>
  <si>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</si>
  <si>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</si>
  <si>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</si>
  <si>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</si>
  <si>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</si>
  <si>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</si>
  <si>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</si>
  <si>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</si>
  <si>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</si>
  <si>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</si>
  <si>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</si>
  <si>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</si>
  <si>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</si>
  <si>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</si>
  <si>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</si>
  <si>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</si>
  <si>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</si>
  <si>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</si>
  <si>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</si>
  <si>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</si>
  <si>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</si>
  <si>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</si>
  <si>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</si>
  <si>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</si>
  <si>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</si>
  <si>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</si>
  <si>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</si>
  <si>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</si>
  <si>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</si>
  <si>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</si>
  <si>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</si>
  <si>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</si>
  <si>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</si>
  <si>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</si>
  <si>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</si>
  <si>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</si>
  <si>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</si>
  <si>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</si>
  <si>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</si>
  <si>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</si>
  <si>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</si>
  <si>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</si>
  <si>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</si>
  <si>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</si>
  <si>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</si>
  <si>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</si>
  <si>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</si>
  <si>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</si>
  <si>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</si>
  <si>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</si>
  <si>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</si>
  <si>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</si>
  <si>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</si>
  <si>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</si>
  <si>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</si>
  <si>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</si>
  <si>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</si>
  <si>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</si>
  <si>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</si>
  <si>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</si>
  <si>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</si>
  <si>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</si>
  <si>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</si>
  <si>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</si>
  <si>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</si>
  <si>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</si>
  <si>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</si>
  <si>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</si>
  <si>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</si>
  <si>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</si>
  <si>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</si>
  <si>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</si>
  <si>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</si>
  <si>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</si>
  <si>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</si>
  <si>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</si>
  <si>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</si>
  <si>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</si>
  <si>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</si>
  <si>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</si>
  <si>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</si>
  <si>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</si>
  <si>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</si>
  <si>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</si>
  <si>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</si>
  <si>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</si>
  <si>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</si>
  <si>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</si>
  <si>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</si>
  <si>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</si>
  <si>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</si>
  <si>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</si>
  <si>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</si>
  <si>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</si>
  <si>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</si>
  <si>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</si>
  <si>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</si>
  <si>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</si>
  <si>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</si>
  <si>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</si>
  <si>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</si>
  <si>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</si>
  <si>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</si>
  <si>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</si>
  <si>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</si>
  <si>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</si>
  <si>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</si>
  <si>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</si>
  <si>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</si>
  <si>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</si>
  <si>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</si>
  <si>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</si>
  <si>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</si>
  <si>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</si>
  <si>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</si>
  <si>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</si>
  <si>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</si>
  <si>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</si>
  <si>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</si>
  <si>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</si>
  <si>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</si>
  <si>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</si>
  <si>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</si>
  <si>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</si>
  <si>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</si>
  <si>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</si>
  <si>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</si>
  <si>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</si>
  <si>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</si>
  <si>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</si>
  <si>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</si>
  <si>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</si>
  <si>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</si>
  <si>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</si>
  <si>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</si>
  <si>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</si>
  <si>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</si>
  <si>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</si>
  <si>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</si>
  <si>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</si>
  <si>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</si>
  <si>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</si>
  <si>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</si>
  <si>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</si>
  <si>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</si>
  <si>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</si>
  <si>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</si>
  <si>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</si>
  <si>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</si>
  <si>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</si>
  <si>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</si>
  <si>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</si>
  <si>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</si>
  <si>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</si>
  <si>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</si>
  <si>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</si>
  <si>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</si>
  <si>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</si>
  <si>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</si>
  <si>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</si>
  <si>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</si>
  <si>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</si>
  <si>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</si>
  <si>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</si>
  <si>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</si>
  <si>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</si>
  <si>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</si>
  <si>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</si>
  <si>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</si>
  <si>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</si>
  <si>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</si>
  <si>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</si>
  <si>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</si>
  <si>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</si>
  <si>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</si>
  <si>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</si>
  <si>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</si>
  <si>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</si>
  <si>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</si>
  <si>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</si>
  <si>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</si>
  <si>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</si>
  <si>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</si>
  <si>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</si>
  <si>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</si>
  <si>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</si>
  <si>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</si>
  <si>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</si>
  <si>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</si>
  <si>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</si>
  <si>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</si>
  <si>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</si>
  <si>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</si>
  <si>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</si>
  <si>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</si>
  <si>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</si>
  <si>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</si>
  <si>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</si>
  <si>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</si>
  <si>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</si>
  <si>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</si>
  <si>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</si>
  <si>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</si>
  <si>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</si>
  <si>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</si>
  <si>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</si>
  <si>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</si>
  <si>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</si>
  <si>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</si>
  <si>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</si>
  <si>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</si>
  <si>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</si>
  <si>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</si>
  <si>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</si>
  <si>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</si>
  <si>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</si>
  <si>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</si>
  <si>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</si>
  <si>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</si>
  <si>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</si>
  <si>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</si>
  <si>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</si>
  <si>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</si>
  <si>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</si>
  <si>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</si>
  <si>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</si>
  <si>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</si>
  <si>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</si>
  <si>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</si>
  <si>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</si>
  <si>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</si>
  <si>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</si>
  <si>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</si>
  <si>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</si>
  <si>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</si>
  <si>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</si>
  <si>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</si>
  <si>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</si>
  <si>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</si>
  <si>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</si>
  <si>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</si>
  <si>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</si>
  <si>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</si>
  <si>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</si>
  <si>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</si>
  <si>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</si>
  <si>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</si>
  <si>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</si>
  <si>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</si>
  <si>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</si>
  <si>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</si>
  <si>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</si>
  <si>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</si>
  <si>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</si>
  <si>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</si>
  <si>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</si>
  <si>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</si>
  <si>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</si>
  <si>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</si>
  <si>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</si>
  <si>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</si>
  <si>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</si>
  <si>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</si>
  <si>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</si>
  <si>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</si>
  <si>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</si>
  <si>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</si>
  <si>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</si>
  <si>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</si>
  <si>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</si>
  <si>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</si>
  <si>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</si>
  <si>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</si>
  <si>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</si>
  <si>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</si>
  <si>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</si>
  <si>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</si>
  <si>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</si>
  <si>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</si>
  <si>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</si>
  <si>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</si>
  <si>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</si>
  <si>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</si>
  <si>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</si>
  <si>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</si>
  <si>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</si>
  <si>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</si>
  <si>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</si>
  <si>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</si>
  <si>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</si>
  <si>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</si>
  <si>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</si>
  <si>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</si>
  <si>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</si>
  <si>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</si>
  <si>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</si>
  <si>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</si>
  <si>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</si>
  <si>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</si>
  <si>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</si>
  <si>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</si>
  <si>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</si>
  <si>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</si>
  <si>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</si>
  <si>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</si>
  <si>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</si>
  <si>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</si>
  <si>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</si>
  <si>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</si>
  <si>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</si>
  <si>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</si>
  <si>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</si>
  <si>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</si>
  <si>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</si>
  <si>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</si>
  <si>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</si>
  <si>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</si>
  <si>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</si>
  <si>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</si>
  <si>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</si>
  <si>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</si>
  <si>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</si>
  <si>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</si>
  <si>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</si>
  <si>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</si>
  <si>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</si>
  <si>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</si>
  <si>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</si>
  <si>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</si>
  <si>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</si>
  <si>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</si>
  <si>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</si>
  <si>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</si>
  <si>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</si>
  <si>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</si>
  <si>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</si>
  <si>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</si>
  <si>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</si>
  <si>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</si>
  <si>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</si>
  <si>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</si>
  <si>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</si>
  <si>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</si>
  <si>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</si>
  <si>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</si>
  <si>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</si>
  <si>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</si>
  <si>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</si>
  <si>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</si>
  <si>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</si>
  <si>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</si>
  <si>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</si>
  <si>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</si>
  <si>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</si>
  <si>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</si>
  <si>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</si>
  <si>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</si>
  <si>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</si>
  <si>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</si>
  <si>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</si>
  <si>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</si>
  <si>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</si>
  <si>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</si>
  <si>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</si>
  <si>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</si>
  <si>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</si>
  <si>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</si>
  <si>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</si>
  <si>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</si>
  <si>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</si>
  <si>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</si>
  <si>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</si>
  <si>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</si>
  <si>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</si>
  <si>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</si>
  <si>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</si>
  <si>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</si>
  <si>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</si>
  <si>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</si>
  <si>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</si>
  <si>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</si>
  <si>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</si>
  <si>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</si>
  <si>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</si>
  <si>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</si>
  <si>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</si>
  <si>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</si>
  <si>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</si>
  <si>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</si>
  <si>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</si>
  <si>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</si>
  <si>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</si>
  <si>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</si>
  <si>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</si>
  <si>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</si>
  <si>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</si>
  <si>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</si>
  <si>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</si>
  <si>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</si>
  <si>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</si>
  <si>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</si>
  <si>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</si>
  <si>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</si>
  <si>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</si>
  <si>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</si>
  <si>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</si>
  <si>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</si>
  <si>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</si>
  <si>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</si>
  <si>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</si>
  <si>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</si>
  <si>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</si>
  <si>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</si>
  <si>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</si>
  <si>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</si>
  <si>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</si>
  <si>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</si>
  <si>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</si>
  <si>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</si>
  <si>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</si>
  <si>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</si>
  <si>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</si>
  <si>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</si>
  <si>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</si>
  <si>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</si>
  <si>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</si>
  <si>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</si>
  <si>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</si>
  <si>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</si>
  <si>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</si>
  <si>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</si>
  <si>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</si>
  <si>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</si>
  <si>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</si>
  <si>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</si>
  <si>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</si>
  <si>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</si>
  <si>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</si>
  <si>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</si>
  <si>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</si>
  <si>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</si>
  <si>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</si>
  <si>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</si>
  <si>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</si>
  <si>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</si>
  <si>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</si>
  <si>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</si>
  <si>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</si>
  <si>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</si>
  <si>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</si>
  <si>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</si>
  <si>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</si>
  <si>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</si>
  <si>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</si>
  <si>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</si>
  <si>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</si>
  <si>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</si>
  <si>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</si>
  <si>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</si>
  <si>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</si>
  <si>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</si>
  <si>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</si>
  <si>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</si>
  <si>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</si>
  <si>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</si>
  <si>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</si>
  <si>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</si>
  <si>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</si>
  <si>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</si>
  <si>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</si>
  <si>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</si>
  <si>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</si>
  <si>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</si>
  <si>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</si>
  <si>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</si>
  <si>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</si>
  <si>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</si>
  <si>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</si>
  <si>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</si>
  <si>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</si>
  <si>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</si>
  <si>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</si>
  <si>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</si>
  <si>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</si>
  <si>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</si>
  <si>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</si>
  <si>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</si>
  <si>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</si>
  <si>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</si>
  <si>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</si>
  <si>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</si>
  <si>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</si>
  <si>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</si>
  <si>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</si>
  <si>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</si>
  <si>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</si>
  <si>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</si>
  <si>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</si>
  <si>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</si>
  <si>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</si>
  <si>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</si>
  <si>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</si>
  <si>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</si>
  <si>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</si>
  <si>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</si>
  <si>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</si>
  <si>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</si>
  <si>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</si>
  <si>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</si>
  <si>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</si>
  <si>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</si>
  <si>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</si>
  <si>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</si>
  <si>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</si>
  <si>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</si>
  <si>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</si>
  <si>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</si>
  <si>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</si>
  <si>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</si>
  <si>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</si>
  <si>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</si>
  <si>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</si>
  <si>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</si>
  <si>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</si>
  <si>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</si>
  <si>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</si>
  <si>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</si>
  <si>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</si>
  <si>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</si>
  <si>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</si>
  <si>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</si>
  <si>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</si>
  <si>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</si>
  <si>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</si>
  <si>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</si>
  <si>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</si>
  <si>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</si>
  <si>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</si>
  <si>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</si>
  <si>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</si>
  <si>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</si>
  <si>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</si>
  <si>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</si>
  <si>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</si>
  <si>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</si>
  <si>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</si>
  <si>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</si>
  <si>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</si>
  <si>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</si>
  <si>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</si>
  <si>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</si>
  <si>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</si>
  <si>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</si>
  <si>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</si>
  <si>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</si>
  <si>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</si>
  <si>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</si>
  <si>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</si>
  <si>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</si>
  <si>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</si>
  <si>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</si>
  <si>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</si>
  <si>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</si>
  <si>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</si>
  <si>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</si>
  <si>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</si>
  <si>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</si>
  <si>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</si>
  <si>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</si>
  <si>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</si>
  <si>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</si>
  <si>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</si>
  <si>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</si>
  <si>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</si>
  <si>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</si>
  <si>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</si>
  <si>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</si>
  <si>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</si>
  <si>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</si>
  <si>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</si>
  <si>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</si>
  <si>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</si>
  <si>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</si>
  <si>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</si>
  <si>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</si>
  <si>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</si>
  <si>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</si>
  <si>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</si>
  <si>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</si>
  <si>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</si>
  <si>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</si>
  <si>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</si>
  <si>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</si>
  <si>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</si>
  <si>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</si>
  <si>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</si>
  <si>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</si>
  <si>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</si>
  <si>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</si>
  <si>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</si>
  <si>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</si>
  <si>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</si>
  <si>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</si>
  <si>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</si>
  <si>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</si>
  <si>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</si>
  <si>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</si>
  <si>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</si>
  <si>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</si>
  <si>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</si>
  <si>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</si>
  <si>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</si>
  <si>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</si>
  <si>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</si>
  <si>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</si>
  <si>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</si>
  <si>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</si>
  <si>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</si>
  <si>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</si>
  <si>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</si>
  <si>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</si>
  <si>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</si>
  <si>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</si>
  <si>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</si>
  <si>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</si>
  <si>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</si>
  <si>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</si>
  <si>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</si>
  <si>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</si>
  <si>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</si>
  <si>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</si>
  <si>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</si>
  <si>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</si>
  <si>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</si>
  <si>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</si>
  <si>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</si>
  <si>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</si>
  <si>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</si>
  <si>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</si>
  <si>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</si>
  <si>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</si>
  <si>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</si>
  <si>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</si>
  <si>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</si>
  <si>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</si>
  <si>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</si>
  <si>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</si>
  <si>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</si>
  <si>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</si>
  <si>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</si>
  <si>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</si>
  <si>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</si>
  <si>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</si>
  <si>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</si>
  <si>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</si>
  <si>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</si>
  <si>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</si>
  <si>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</si>
  <si>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</si>
  <si>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</si>
  <si>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</si>
  <si>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</si>
  <si>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</si>
  <si>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</si>
  <si>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</si>
  <si>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</si>
  <si>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</si>
  <si>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</si>
  <si>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</si>
  <si>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</si>
  <si>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</si>
  <si>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</si>
  <si>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</si>
  <si>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</si>
  <si>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</si>
  <si>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</si>
  <si>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</si>
  <si>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</si>
  <si>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</si>
  <si>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</si>
  <si>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</si>
  <si>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</si>
  <si>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</si>
  <si>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</si>
  <si>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</si>
  <si>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</si>
  <si>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</si>
  <si>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</si>
  <si>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</si>
  <si>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</si>
  <si>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</si>
  <si>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</si>
  <si>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</si>
  <si>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</si>
  <si>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</si>
  <si>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</si>
  <si>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</si>
  <si>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</si>
  <si>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</si>
  <si>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</si>
  <si>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</si>
  <si>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</si>
  <si>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</si>
  <si>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</si>
  <si>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</si>
  <si>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</si>
  <si>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</si>
  <si>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</si>
  <si>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</si>
  <si>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</si>
  <si>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</si>
  <si>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</si>
  <si>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</si>
  <si>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</si>
  <si>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</si>
  <si>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</si>
  <si>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</si>
  <si>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</si>
  <si>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</si>
  <si>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</si>
  <si>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</si>
  <si>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</si>
  <si>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</si>
  <si>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</si>
  <si>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</si>
  <si>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</si>
  <si>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</si>
  <si>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</si>
  <si>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</si>
  <si>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</si>
  <si>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</si>
  <si>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</si>
  <si>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</si>
  <si>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</si>
  <si>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</si>
  <si>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</si>
  <si>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</si>
  <si>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</si>
  <si>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</si>
  <si>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</si>
  <si>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</si>
  <si>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</si>
  <si>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</si>
  <si>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</si>
  <si>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</si>
  <si>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</si>
  <si>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</si>
  <si>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</si>
  <si>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</si>
  <si>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</si>
  <si>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</si>
  <si>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</si>
  <si>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</si>
  <si>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</si>
  <si>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</si>
  <si>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</si>
  <si>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</si>
  <si>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</si>
  <si>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</si>
  <si>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</si>
  <si>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</si>
  <si>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</si>
  <si>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</si>
  <si>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</si>
  <si>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</si>
  <si>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</si>
  <si>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</si>
  <si>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</si>
  <si>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</si>
  <si>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</si>
  <si>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</si>
  <si>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</si>
  <si>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</si>
  <si>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</si>
  <si>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</si>
  <si>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</si>
  <si>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</si>
  <si>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</si>
  <si>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</si>
  <si>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</si>
  <si>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</si>
  <si>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</si>
  <si>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</si>
  <si>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</si>
  <si>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</si>
  <si>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</si>
  <si>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</si>
  <si>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</si>
  <si>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</si>
  <si>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</si>
  <si>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</si>
  <si>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</si>
  <si>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</si>
  <si>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</si>
  <si>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</si>
  <si>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</si>
  <si>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</si>
  <si>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</si>
  <si>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</si>
  <si>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</si>
  <si>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</si>
  <si>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</si>
  <si>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</si>
  <si>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</si>
  <si>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</si>
  <si>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</si>
  <si>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</si>
  <si>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</si>
  <si>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</si>
  <si>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</si>
  <si>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</si>
  <si>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</si>
  <si>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</si>
  <si>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</si>
  <si>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</si>
  <si>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</si>
  <si>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</si>
  <si>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</si>
  <si>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</si>
  <si>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</si>
  <si>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</si>
  <si>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</si>
  <si>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</si>
  <si>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</si>
  <si>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</si>
  <si>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</si>
  <si>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</si>
  <si>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</si>
  <si>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</si>
  <si>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</si>
  <si>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</si>
  <si>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</si>
  <si>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</si>
  <si>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</si>
  <si>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</si>
  <si>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</si>
  <si>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</si>
  <si>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</si>
  <si>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</si>
  <si>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</si>
  <si>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</si>
  <si>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</si>
  <si>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</si>
  <si>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</si>
  <si>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</si>
  <si>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</si>
  <si>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</si>
  <si>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</si>
  <si>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</si>
  <si>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</si>
  <si>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</si>
  <si>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</si>
  <si>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</si>
  <si>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</si>
  <si>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</si>
  <si>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</si>
  <si>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</si>
  <si>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</si>
  <si>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</si>
  <si>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</si>
  <si>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</si>
  <si>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</si>
  <si>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</si>
  <si>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</si>
  <si>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</si>
  <si>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</si>
  <si>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</si>
  <si>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</si>
  <si>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</si>
  <si>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</si>
  <si>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</si>
  <si>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</si>
  <si>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</si>
  <si>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</si>
  <si>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</si>
  <si>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</si>
  <si>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</si>
  <si>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</si>
  <si>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</si>
  <si>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</si>
  <si>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</si>
  <si>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</si>
  <si>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</si>
  <si>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</si>
  <si>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</si>
  <si>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</si>
  <si>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</si>
  <si>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</si>
  <si>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</si>
  <si>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</si>
  <si>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</si>
  <si>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</si>
  <si>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</si>
  <si>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</si>
  <si>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</si>
  <si>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</si>
  <si>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</si>
  <si>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</si>
  <si>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</si>
  <si>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</si>
  <si>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</si>
  <si>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</si>
  <si>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</si>
  <si>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</si>
  <si>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</si>
  <si>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</si>
  <si>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</si>
  <si>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</si>
  <si>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</si>
  <si>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</si>
  <si>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</si>
  <si>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</si>
  <si>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</si>
  <si>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</si>
  <si>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</si>
  <si>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</si>
  <si>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</si>
  <si>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</si>
  <si>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</si>
  <si>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</si>
  <si>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</si>
  <si>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</si>
  <si>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</si>
  <si>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</si>
  <si>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</si>
  <si>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</si>
  <si>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</si>
  <si>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</si>
  <si>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</si>
  <si>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</si>
  <si>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</si>
  <si>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</si>
  <si>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</si>
  <si>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</si>
  <si>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</si>
  <si>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</si>
  <si>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</si>
  <si>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</si>
  <si>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</si>
  <si>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</si>
  <si>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</si>
  <si>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</si>
  <si>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</si>
  <si>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</si>
  <si>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</si>
  <si>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</si>
  <si>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</si>
  <si>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</si>
  <si>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</si>
  <si>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</si>
  <si>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</si>
  <si>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</si>
  <si>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</si>
  <si>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</si>
  <si>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</si>
  <si>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</si>
  <si>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</si>
  <si>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</si>
  <si>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</si>
  <si>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</si>
  <si>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</si>
  <si>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</si>
  <si>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</si>
  <si>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</si>
  <si>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</si>
  <si>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</si>
  <si>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</si>
  <si>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</si>
  <si>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</si>
  <si>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</si>
  <si>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</si>
  <si>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</si>
  <si>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</si>
  <si>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</si>
  <si>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</si>
  <si>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</si>
  <si>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</si>
  <si>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</si>
  <si>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</si>
  <si>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</si>
  <si>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</si>
  <si>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</si>
  <si>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</si>
  <si>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</si>
  <si>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</si>
  <si>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</si>
  <si>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</si>
  <si>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</si>
  <si>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</si>
  <si>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</si>
  <si>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</si>
  <si>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</si>
  <si>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</si>
  <si>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</si>
  <si>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</si>
  <si>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</si>
  <si>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</si>
  <si>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</si>
  <si>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</si>
  <si>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</si>
  <si>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</si>
  <si>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</si>
  <si>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</si>
  <si>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</si>
  <si>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</si>
  <si>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</si>
  <si>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</si>
  <si>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</si>
  <si>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</si>
  <si>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</si>
  <si>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</si>
  <si>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</si>
  <si>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</si>
  <si>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</si>
  <si>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</si>
  <si>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</si>
  <si>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</si>
  <si>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</si>
  <si>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</si>
  <si>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</si>
  <si>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</si>
  <si>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</si>
  <si>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</si>
  <si>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</si>
  <si>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</si>
  <si>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</si>
  <si>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</si>
  <si>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</si>
  <si>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</si>
  <si>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</si>
  <si>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</si>
  <si>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</si>
  <si>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</si>
  <si>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</si>
  <si>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</si>
  <si>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</si>
  <si>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</si>
  <si>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</si>
  <si>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</si>
  <si>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</si>
  <si>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</si>
  <si>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</si>
  <si>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</si>
  <si>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</si>
  <si>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</si>
  <si>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</si>
  <si>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</si>
  <si>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</si>
  <si>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</si>
  <si>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</si>
  <si>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</si>
  <si>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</si>
  <si>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</si>
  <si>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</si>
  <si>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</si>
  <si>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</si>
  <si>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</si>
  <si>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</si>
  <si>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</si>
  <si>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</si>
  <si>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</si>
  <si>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</si>
  <si>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</si>
  <si>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</si>
  <si>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</si>
  <si>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</si>
  <si>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</si>
  <si>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</si>
  <si>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</si>
  <si>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</si>
  <si>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</si>
  <si>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</si>
  <si>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</si>
  <si>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</si>
  <si>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</si>
  <si>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</si>
  <si>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</si>
  <si>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</si>
  <si>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</si>
  <si>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</si>
  <si>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</si>
  <si>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</si>
  <si>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</si>
  <si>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</si>
  <si>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</si>
  <si>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</si>
  <si>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</si>
  <si>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</si>
  <si>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</si>
  <si>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</si>
  <si>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</si>
  <si>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</si>
  <si>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</si>
  <si>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</si>
  <si>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</si>
  <si>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</si>
  <si>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</si>
  <si>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</si>
  <si>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</si>
  <si>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</si>
  <si>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</si>
  <si>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</si>
  <si>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</si>
  <si>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</si>
  <si>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</si>
  <si>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</si>
  <si>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</si>
  <si>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</si>
  <si>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</si>
  <si>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</si>
  <si>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</si>
  <si>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</si>
  <si>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</si>
  <si>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</si>
  <si>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</si>
  <si>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</si>
  <si>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</si>
  <si>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</si>
  <si>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</si>
  <si>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</si>
  <si>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</si>
  <si>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</si>
  <si>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</si>
  <si>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</si>
  <si>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</si>
  <si>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</si>
  <si>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</si>
  <si>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</si>
  <si>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</si>
  <si>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</si>
  <si>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</si>
  <si>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</si>
  <si>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</si>
  <si>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</si>
  <si>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</si>
  <si>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</si>
  <si>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</si>
  <si>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</si>
  <si>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</si>
  <si>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</si>
  <si>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</si>
  <si>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</si>
  <si>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</si>
  <si>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</si>
  <si>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</si>
  <si>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</si>
  <si>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</si>
  <si>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</si>
  <si>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</si>
  <si>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</si>
  <si>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</si>
  <si>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</si>
  <si>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</si>
  <si>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</si>
  <si>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</si>
  <si>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</si>
  <si>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</si>
  <si>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</si>
  <si>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</si>
  <si>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</si>
  <si>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</si>
  <si>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</si>
  <si>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</si>
  <si>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</si>
  <si>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</si>
  <si>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</si>
  <si>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</si>
  <si>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</si>
  <si>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</si>
  <si>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</si>
  <si>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</si>
  <si>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</si>
  <si>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</si>
  <si>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</si>
  <si>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</si>
  <si>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</si>
  <si>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</si>
  <si>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</si>
  <si>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</si>
  <si>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</si>
  <si>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</si>
  <si>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</si>
  <si>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</si>
  <si>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</si>
  <si>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</si>
  <si>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</si>
  <si>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</si>
  <si>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</si>
  <si>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</si>
  <si>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</si>
  <si>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</si>
  <si>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</si>
  <si>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</si>
  <si>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</si>
  <si>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</si>
  <si>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</si>
  <si>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</si>
  <si>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</si>
  <si>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</si>
  <si>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</si>
  <si>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</si>
  <si>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</si>
  <si>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</si>
  <si>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</si>
  <si>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</si>
  <si>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</si>
  <si>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</si>
  <si>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</si>
  <si>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</si>
  <si>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</si>
  <si>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</si>
  <si>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</si>
  <si>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</si>
  <si>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</si>
  <si>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</si>
  <si>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</si>
  <si>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</si>
  <si>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</si>
  <si>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</si>
  <si>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</si>
  <si>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</si>
  <si>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</si>
  <si>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</si>
  <si>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</si>
  <si>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</si>
  <si>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</si>
  <si>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</si>
  <si>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</si>
  <si>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</si>
  <si>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</si>
  <si>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</si>
  <si>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</si>
  <si>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</si>
  <si>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</si>
  <si>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</si>
  <si>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</si>
  <si>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</si>
  <si>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</si>
  <si>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</si>
  <si>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</si>
  <si>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</si>
  <si>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</si>
  <si>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</si>
  <si>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</si>
  <si>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</si>
  <si>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</si>
  <si>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</si>
  <si>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</si>
  <si>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</si>
  <si>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</si>
  <si>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</si>
  <si>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</si>
  <si>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</si>
  <si>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</si>
  <si>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</si>
  <si>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</si>
  <si>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</si>
  <si>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</si>
  <si>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</si>
  <si>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</si>
  <si>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</si>
  <si>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</si>
  <si>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</si>
  <si>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</si>
  <si>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</si>
  <si>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</si>
  <si>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</si>
  <si>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</si>
  <si>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</si>
  <si>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</si>
  <si>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</si>
  <si>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</si>
  <si>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</si>
  <si>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</si>
  <si>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</si>
  <si>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</si>
  <si>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</si>
  <si>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</si>
  <si>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</si>
  <si>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</si>
  <si>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</si>
  <si>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</si>
  <si>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</si>
  <si>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</si>
  <si>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</si>
  <si>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</si>
  <si>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</si>
  <si>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</si>
  <si>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</si>
  <si>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</si>
  <si>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</si>
  <si>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</si>
  <si>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</si>
  <si>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</si>
  <si>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</si>
  <si>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</si>
  <si>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</si>
  <si>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</si>
  <si>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</si>
  <si>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</si>
  <si>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</si>
  <si>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</si>
  <si>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</si>
  <si>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</si>
  <si>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</si>
  <si>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</si>
  <si>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</si>
  <si>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</si>
  <si>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</si>
  <si>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</si>
  <si>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</si>
  <si>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</si>
  <si>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</si>
  <si>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</si>
  <si>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</si>
  <si>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</si>
  <si>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</si>
  <si>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</si>
  <si>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</si>
  <si>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</si>
  <si>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</si>
  <si>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</si>
  <si>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</si>
  <si>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</si>
  <si>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</si>
  <si>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</si>
  <si>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</si>
  <si>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</si>
  <si>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</si>
  <si>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</si>
  <si>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</si>
  <si>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</si>
  <si>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</si>
  <si>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</si>
  <si>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</si>
  <si>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</si>
  <si>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</si>
  <si>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</si>
  <si>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</si>
  <si>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</si>
  <si>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</si>
  <si>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</si>
  <si>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</si>
  <si>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</si>
  <si>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</si>
  <si>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</si>
  <si>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</si>
  <si>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</si>
  <si>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</si>
  <si>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</si>
  <si>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</si>
  <si>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</si>
  <si>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</si>
  <si>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</si>
  <si>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</si>
  <si>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</si>
  <si>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</si>
  <si>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</si>
  <si>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</si>
  <si>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</si>
  <si>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</si>
  <si>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</si>
  <si>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</si>
  <si>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</si>
  <si>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</si>
  <si>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</si>
  <si>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</si>
  <si>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</si>
  <si>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</si>
  <si>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</si>
  <si>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</si>
  <si>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</si>
  <si>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</si>
  <si>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</si>
  <si>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</si>
  <si>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</si>
  <si>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</si>
  <si>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</si>
  <si>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</si>
  <si>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</si>
  <si>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</si>
  <si>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</si>
  <si>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</si>
  <si>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</si>
  <si>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</si>
  <si>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</si>
  <si>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</si>
  <si>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</si>
  <si>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</si>
  <si>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</si>
  <si>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</si>
  <si>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</si>
  <si>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</si>
  <si>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</si>
  <si>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</si>
  <si>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</si>
  <si>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</si>
  <si>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</si>
  <si>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</si>
  <si>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</si>
  <si>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</si>
  <si>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</si>
  <si>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</si>
  <si>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</si>
  <si>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</si>
  <si>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</si>
  <si>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</si>
  <si>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</si>
  <si>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</si>
  <si>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</si>
  <si>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</si>
  <si>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</si>
  <si>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</si>
  <si>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</si>
  <si>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</si>
  <si>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</si>
  <si>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</si>
  <si>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</si>
  <si>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</si>
  <si>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</si>
  <si>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</si>
  <si>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</si>
  <si>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</si>
  <si>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</si>
  <si>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</si>
  <si>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</si>
  <si>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</si>
  <si>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</si>
  <si>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</si>
  <si>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</si>
  <si>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</si>
  <si>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</si>
  <si>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</si>
  <si>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</si>
  <si>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</si>
  <si>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</si>
  <si>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</si>
  <si>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</si>
  <si>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</si>
  <si>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</si>
  <si>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</si>
  <si>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</si>
  <si>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</si>
  <si>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</si>
  <si>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</si>
  <si>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</si>
  <si>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</si>
  <si>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</si>
  <si>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</si>
  <si>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</si>
  <si>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</si>
  <si>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</si>
  <si>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</si>
  <si>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</si>
  <si>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</si>
  <si>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</si>
  <si>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</si>
  <si>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</si>
  <si>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</si>
  <si>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</si>
  <si>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</si>
  <si>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</si>
  <si>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</si>
  <si>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</si>
  <si>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</si>
  <si>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</si>
  <si>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</si>
  <si>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</si>
  <si>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</si>
  <si>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</si>
  <si>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</si>
  <si>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</si>
  <si>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</si>
  <si>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</si>
  <si>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</si>
  <si>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</si>
  <si>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</si>
  <si>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</si>
  <si>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</si>
  <si>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</si>
  <si>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</si>
  <si>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</si>
  <si>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</si>
  <si>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</si>
  <si>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</si>
  <si>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</si>
  <si>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</si>
  <si>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</si>
  <si>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</si>
  <si>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</si>
  <si>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</si>
  <si>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</si>
  <si>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</si>
  <si>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</si>
  <si>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</si>
  <si>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</si>
  <si>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</si>
  <si>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</si>
  <si>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</si>
  <si>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</si>
  <si>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</si>
  <si>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</si>
  <si>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</si>
  <si>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</si>
  <si>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</si>
  <si>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</si>
  <si>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</si>
  <si>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</si>
  <si>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</si>
  <si>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</si>
  <si>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</si>
  <si>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</si>
  <si>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</si>
  <si>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</si>
  <si>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</si>
  <si>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</si>
  <si>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</si>
  <si>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</si>
  <si>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</si>
  <si>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</si>
  <si>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</si>
  <si>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</si>
  <si>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</si>
  <si>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</si>
  <si>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</si>
  <si>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</si>
  <si>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</si>
  <si>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</si>
  <si>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</si>
  <si>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</si>
  <si>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</si>
  <si>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</si>
  <si>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</si>
  <si>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</si>
  <si>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</si>
  <si>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</si>
  <si>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</si>
  <si>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</si>
  <si>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</si>
  <si>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</si>
  <si>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</si>
  <si>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</si>
  <si>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</si>
  <si>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</si>
  <si>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</si>
  <si>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</si>
  <si>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</si>
  <si>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</si>
  <si>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</si>
  <si>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</si>
  <si>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</si>
  <si>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</si>
  <si>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</si>
  <si>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</si>
  <si>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</si>
  <si>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</si>
  <si>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</si>
  <si>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</si>
  <si>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</si>
  <si>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</si>
  <si>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</si>
  <si>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</si>
  <si>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</si>
  <si>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</si>
  <si>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</si>
  <si>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</si>
  <si>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</si>
  <si>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</si>
  <si>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</si>
  <si>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</si>
  <si>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</si>
  <si>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</si>
  <si>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</si>
  <si>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</si>
  <si>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</si>
  <si>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</si>
  <si>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</si>
  <si>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</si>
  <si>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</si>
  <si>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</si>
  <si>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</si>
  <si>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</si>
  <si>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</si>
  <si>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</si>
  <si>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</si>
  <si>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</si>
  <si>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</si>
  <si>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</si>
  <si>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</si>
  <si>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</si>
  <si>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</si>
  <si>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</si>
  <si>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</si>
  <si>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</si>
  <si>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</si>
  <si>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</si>
  <si>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</si>
  <si>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</si>
  <si>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</si>
  <si>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</si>
  <si>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</si>
  <si>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</si>
  <si>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</si>
  <si>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</si>
  <si>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</si>
  <si>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</si>
  <si>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</si>
  <si>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</si>
  <si>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</si>
  <si>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</si>
  <si>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</si>
  <si>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</si>
  <si>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</si>
  <si>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</si>
  <si>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</si>
  <si>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</si>
  <si>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</si>
  <si>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</si>
  <si>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</si>
  <si>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</si>
  <si>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</si>
  <si>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</si>
  <si>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</si>
  <si>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</si>
  <si>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</si>
  <si>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</si>
  <si>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</si>
  <si>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</si>
  <si>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</si>
  <si>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</si>
  <si>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</si>
  <si>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</si>
  <si>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</si>
  <si>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</si>
  <si>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</si>
  <si>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</si>
  <si>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</si>
  <si>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</si>
  <si>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</si>
  <si>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</si>
  <si>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</si>
  <si>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</si>
  <si>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</si>
  <si>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</si>
  <si>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</si>
  <si>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</si>
  <si>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</si>
  <si>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</si>
  <si>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</si>
  <si>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</si>
  <si>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</si>
  <si>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</si>
  <si>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</si>
  <si>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</si>
  <si>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</si>
  <si>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</si>
  <si>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</si>
  <si>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</si>
  <si>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</si>
  <si>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</si>
  <si>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</si>
  <si>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</si>
  <si>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</si>
  <si>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</si>
  <si>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</si>
  <si>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</si>
  <si>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</si>
  <si>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</si>
  <si>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</si>
  <si>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</si>
  <si>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</si>
  <si>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</si>
  <si>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</si>
  <si>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</si>
  <si>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</si>
  <si>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</si>
  <si>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</si>
  <si>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</si>
  <si>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</si>
  <si>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</si>
  <si>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</si>
  <si>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</si>
  <si>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</si>
  <si>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</si>
  <si>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</si>
  <si>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</si>
  <si>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</si>
  <si>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</si>
  <si>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</si>
  <si>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</si>
  <si>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</si>
  <si>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</si>
  <si>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</si>
  <si>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</si>
  <si>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</si>
  <si>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</si>
  <si>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</si>
  <si>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</si>
  <si>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</si>
  <si>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</si>
  <si>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</si>
  <si>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</si>
  <si>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</si>
  <si>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</si>
  <si>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</si>
  <si>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</si>
  <si>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</si>
  <si>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</si>
  <si>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</si>
  <si>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</si>
  <si>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</si>
  <si>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</si>
  <si>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</si>
  <si>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</si>
  <si>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</si>
  <si>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</si>
  <si>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</si>
  <si>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</si>
  <si>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</si>
  <si>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</si>
  <si>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</si>
  <si>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</si>
  <si>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</si>
  <si>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</si>
  <si>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</si>
  <si>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</si>
  <si>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</si>
  <si>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</si>
  <si>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</si>
  <si>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</si>
  <si>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</si>
  <si>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</si>
  <si>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</si>
  <si>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</si>
  <si>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</si>
  <si>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</si>
  <si>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</si>
  <si>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</si>
  <si>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</si>
  <si>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</si>
  <si>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</si>
  <si>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</si>
  <si>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</si>
  <si>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</si>
  <si>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</si>
  <si>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</si>
  <si>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</si>
  <si>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</si>
  <si>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</si>
  <si>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</si>
  <si>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</si>
  <si>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</si>
  <si>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</si>
  <si>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</si>
  <si>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</si>
  <si>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</si>
  <si>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</si>
  <si>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</si>
  <si>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</si>
  <si>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</si>
  <si>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</si>
  <si>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</si>
  <si>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</si>
  <si>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</si>
  <si>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</si>
  <si>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</si>
  <si>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</si>
  <si>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</si>
  <si>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</si>
  <si>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</si>
  <si>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</si>
  <si>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</si>
  <si>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</si>
  <si>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</si>
  <si>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</si>
  <si>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</si>
  <si>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</si>
  <si>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</si>
  <si>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</si>
  <si>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</si>
  <si>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</si>
  <si>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</si>
  <si>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</si>
  <si>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</si>
  <si>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</si>
  <si>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</si>
  <si>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</si>
  <si>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</si>
  <si>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</si>
  <si>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</si>
  <si>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</si>
  <si>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</si>
  <si>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</si>
  <si>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</si>
  <si>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</si>
  <si>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</si>
  <si>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</si>
  <si>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</si>
  <si>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</si>
  <si>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</si>
  <si>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</si>
  <si>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</si>
  <si>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</si>
  <si>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</si>
  <si>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</si>
  <si>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</si>
  <si>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</si>
  <si>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</si>
  <si>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</si>
  <si>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</si>
  <si>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</si>
  <si>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</si>
  <si>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</si>
  <si>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</si>
  <si>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</si>
  <si>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</si>
  <si>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</si>
  <si>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</si>
  <si>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</si>
  <si>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</si>
  <si>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</si>
  <si>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</si>
  <si>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</si>
  <si>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</si>
  <si>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</si>
  <si>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</si>
  <si>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</si>
  <si>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</si>
  <si>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</si>
  <si>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</si>
  <si>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</si>
  <si>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</si>
  <si>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</si>
  <si>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</si>
  <si>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</si>
  <si>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</si>
  <si>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</si>
  <si>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</si>
  <si>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</si>
  <si>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</si>
  <si>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</si>
  <si>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</si>
  <si>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</si>
  <si>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</si>
  <si>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</si>
  <si>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</si>
  <si>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</si>
  <si>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</si>
  <si>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</si>
  <si>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</si>
  <si>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</si>
  <si>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</si>
  <si>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</si>
  <si>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</si>
  <si>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</si>
  <si>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</si>
  <si>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</si>
  <si>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</si>
  <si>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</si>
  <si>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</si>
  <si>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</si>
  <si>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</si>
  <si>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</si>
  <si>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</si>
  <si>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</si>
  <si>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</si>
  <si>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</si>
  <si>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</si>
  <si>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</si>
  <si>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</si>
  <si>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</si>
  <si>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</si>
  <si>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</si>
  <si>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</si>
  <si>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</si>
  <si>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</si>
  <si>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</si>
  <si>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</si>
  <si>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</si>
  <si>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</si>
  <si>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</si>
  <si>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</si>
  <si>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</si>
  <si>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</si>
  <si>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</si>
  <si>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</si>
  <si>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</si>
  <si>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</si>
  <si>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</si>
  <si>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</si>
  <si>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</si>
  <si>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</si>
  <si>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</si>
  <si>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</si>
  <si>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</si>
  <si>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</si>
  <si>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</si>
  <si>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</si>
  <si>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</si>
  <si>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</si>
  <si>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</si>
  <si>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</si>
  <si>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</si>
  <si>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</si>
  <si>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</si>
  <si>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</si>
  <si>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</si>
  <si>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</si>
  <si>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</si>
  <si>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</si>
  <si>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</si>
  <si>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</si>
  <si>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</si>
  <si>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</si>
  <si>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</si>
  <si>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</si>
  <si>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</si>
  <si>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</si>
  <si>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</si>
  <si>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</si>
  <si>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</si>
  <si>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</si>
  <si>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</si>
  <si>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</si>
  <si>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</si>
  <si>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</si>
  <si>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</si>
  <si>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</si>
  <si>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</si>
  <si>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</si>
  <si>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</si>
  <si>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</si>
  <si>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</si>
  <si>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</si>
  <si>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</si>
  <si>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</si>
  <si>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</si>
  <si>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</si>
  <si>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</si>
  <si>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</si>
  <si>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</si>
  <si>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</si>
  <si>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</si>
  <si>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</si>
  <si>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</si>
  <si>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</si>
  <si>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</si>
  <si>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</si>
  <si>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</si>
  <si>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</si>
  <si>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</si>
  <si>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</si>
  <si>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</si>
  <si>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</si>
  <si>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</si>
  <si>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</si>
  <si>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</si>
  <si>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</si>
  <si>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</si>
  <si>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</si>
  <si>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</si>
  <si>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</si>
  <si>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</si>
  <si>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</si>
  <si>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</si>
  <si>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</si>
  <si>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</si>
  <si>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</si>
  <si>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</si>
  <si>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</si>
  <si>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</si>
  <si>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</si>
  <si>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</si>
  <si>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</si>
  <si>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</si>
  <si>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</si>
  <si>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</si>
  <si>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</si>
  <si>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</si>
  <si>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</si>
  <si>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</si>
  <si>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</si>
  <si>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</si>
  <si>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</si>
  <si>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</si>
  <si>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</si>
  <si>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</si>
  <si>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</si>
  <si>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</si>
  <si>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</si>
  <si>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</si>
  <si>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</si>
  <si>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</si>
  <si>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</si>
  <si>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</si>
  <si>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</si>
  <si>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</si>
  <si>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</si>
  <si>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</si>
  <si>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</si>
  <si>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</si>
  <si>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</si>
  <si>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</si>
  <si>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</si>
  <si>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</si>
  <si>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</si>
  <si>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</si>
  <si>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</si>
  <si>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</si>
  <si>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</si>
  <si>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</si>
  <si>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</si>
  <si>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</si>
  <si>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</si>
  <si>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</si>
  <si>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</si>
  <si>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</si>
  <si>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</si>
  <si>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</si>
  <si>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</si>
  <si>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</si>
  <si>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</si>
  <si>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</si>
  <si>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</si>
  <si>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</si>
  <si>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</si>
  <si>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</si>
  <si>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</si>
  <si>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</si>
  <si>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</si>
  <si>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</si>
  <si>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</si>
  <si>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</si>
  <si>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</si>
  <si>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</si>
  <si>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</si>
  <si>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</si>
  <si>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</si>
  <si>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</si>
  <si>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</si>
  <si>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</si>
  <si>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</si>
  <si>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</si>
  <si>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</si>
  <si>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</si>
  <si>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</si>
  <si>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</si>
  <si>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</si>
  <si>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</si>
  <si>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</si>
  <si>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</si>
  <si>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</si>
  <si>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</si>
  <si>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</si>
  <si>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</si>
  <si>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</si>
  <si>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</si>
  <si>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</si>
  <si>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</si>
  <si>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</si>
  <si>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</si>
  <si>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</si>
  <si>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</si>
  <si>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</si>
  <si>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</si>
  <si>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</si>
  <si>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</si>
  <si>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</si>
  <si>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</si>
  <si>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</si>
  <si>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</si>
  <si>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</si>
  <si>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</si>
  <si>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</si>
  <si>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</si>
  <si>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</si>
  <si>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</si>
  <si>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</si>
  <si>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</si>
  <si>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</si>
  <si>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</si>
  <si>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</si>
  <si>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</si>
  <si>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</si>
  <si>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</si>
  <si>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</si>
  <si>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</si>
  <si>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</si>
  <si>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</si>
  <si>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</si>
  <si>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</si>
  <si>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</si>
  <si>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</si>
  <si>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</si>
  <si>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</si>
  <si>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</si>
  <si>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</si>
  <si>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</si>
  <si>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</si>
  <si>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</si>
  <si>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</si>
  <si>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</si>
  <si>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</si>
  <si>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</si>
  <si>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</si>
  <si>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</si>
  <si>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</si>
  <si>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</si>
  <si>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</si>
  <si>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</si>
  <si>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</si>
  <si>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</si>
  <si>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</si>
  <si>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</si>
  <si>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</si>
  <si>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</si>
  <si>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</si>
  <si>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</si>
  <si>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</si>
  <si>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</si>
  <si>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</si>
  <si>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</si>
  <si>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</si>
  <si>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</si>
  <si>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</si>
  <si>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</si>
  <si>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</si>
  <si>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</si>
  <si>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</si>
  <si>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</si>
  <si>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</si>
  <si>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</si>
  <si>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</si>
  <si>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</si>
  <si>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</si>
  <si>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</si>
  <si>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</si>
  <si>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</si>
  <si>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</si>
  <si>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</si>
  <si>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</si>
  <si>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</si>
  <si>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</si>
  <si>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</si>
  <si>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</si>
  <si>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</si>
  <si>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</si>
  <si>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</si>
  <si>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</si>
  <si>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</si>
  <si>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</si>
  <si>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</si>
  <si>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</si>
  <si>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</si>
  <si>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</si>
  <si>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</si>
  <si>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</si>
  <si>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</si>
  <si>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</si>
  <si>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</si>
  <si>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</si>
  <si>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</si>
  <si>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</si>
  <si>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</si>
  <si>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</si>
  <si>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</si>
  <si>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</si>
  <si>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</si>
  <si>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</si>
  <si>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</si>
  <si>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</si>
  <si>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</si>
  <si>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</si>
  <si>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</si>
  <si>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</si>
  <si>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</si>
  <si>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</si>
  <si>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</si>
  <si>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</si>
  <si>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</si>
  <si>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</si>
  <si>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</si>
  <si>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</si>
  <si>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</si>
  <si>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</si>
  <si>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</si>
  <si>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</si>
  <si>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</si>
  <si>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</si>
  <si>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</si>
  <si>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</si>
  <si>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</si>
  <si>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</si>
  <si>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</si>
  <si>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</si>
  <si>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</si>
  <si>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</si>
  <si>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</si>
  <si>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</si>
  <si>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</si>
  <si>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</si>
  <si>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</si>
  <si>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</si>
  <si>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</si>
  <si>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</si>
  <si>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</si>
  <si>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</si>
  <si>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</si>
  <si>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</si>
  <si>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</si>
  <si>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</si>
  <si>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</si>
  <si>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</si>
  <si>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</si>
  <si>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</si>
  <si>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</si>
  <si>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</si>
  <si>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</si>
  <si>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</si>
  <si>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</si>
  <si>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</si>
  <si>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</si>
  <si>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</si>
  <si>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</si>
  <si>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</si>
  <si>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</si>
  <si>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</si>
  <si>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</si>
  <si>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</si>
  <si>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</si>
  <si>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</si>
  <si>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</si>
  <si>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</si>
  <si>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</si>
  <si>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</si>
  <si>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</si>
  <si>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</si>
  <si>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</si>
  <si>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</si>
  <si>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</si>
  <si>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</si>
  <si>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</si>
  <si>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</si>
  <si>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</si>
  <si>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</si>
  <si>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</si>
  <si>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</si>
  <si>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</si>
  <si>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</si>
  <si>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</si>
  <si>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</si>
  <si>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</si>
  <si>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</si>
  <si>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</si>
  <si>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</si>
  <si>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</si>
  <si>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</si>
  <si>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</si>
  <si>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</si>
  <si>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</si>
  <si>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</si>
  <si>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</si>
  <si>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</si>
  <si>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</si>
  <si>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</si>
  <si>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</si>
  <si>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</si>
  <si>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</si>
  <si>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</si>
  <si>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</si>
  <si>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</si>
  <si>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</si>
  <si>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</si>
  <si>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</si>
  <si>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</si>
  <si>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</si>
  <si>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</si>
  <si>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</si>
  <si>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</si>
  <si>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</si>
  <si>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</si>
  <si>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</si>
  <si>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</si>
  <si>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</si>
  <si>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</si>
  <si>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</si>
  <si>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</si>
  <si>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</si>
  <si>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</si>
  <si>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</si>
  <si>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</si>
  <si>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</si>
  <si>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</si>
  <si>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</si>
  <si>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</si>
  <si>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</si>
  <si>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</si>
  <si>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</si>
  <si>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</si>
  <si>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</si>
  <si>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</si>
  <si>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</si>
  <si>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</si>
  <si>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</si>
  <si>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</si>
  <si>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</si>
  <si>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</si>
  <si>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</si>
  <si>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</si>
  <si>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</si>
  <si>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</si>
  <si>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</si>
  <si>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</si>
  <si>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</si>
  <si>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</si>
  <si>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</si>
  <si>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</si>
  <si>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</si>
  <si>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</si>
  <si>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</si>
  <si>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</si>
  <si>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</si>
  <si>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</si>
  <si>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</si>
  <si>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</si>
  <si>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</si>
  <si>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</si>
  <si>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</si>
  <si>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</si>
  <si>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</si>
  <si>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</si>
  <si>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</si>
  <si>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</si>
  <si>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</si>
  <si>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</si>
  <si>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</si>
  <si>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</si>
  <si>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</si>
  <si>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</si>
  <si>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</si>
  <si>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</si>
  <si>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</si>
  <si>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</si>
  <si>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</si>
  <si>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</si>
  <si>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</si>
  <si>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</si>
  <si>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</si>
  <si>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</si>
  <si>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</si>
  <si>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</si>
  <si>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</si>
  <si>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</si>
  <si>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</si>
  <si>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</si>
  <si>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</si>
  <si>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</si>
  <si>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</si>
  <si>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</si>
  <si>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</si>
  <si>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</si>
  <si>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</si>
  <si>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</si>
  <si>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</si>
  <si>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</si>
  <si>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</si>
  <si>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</si>
  <si>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</si>
  <si>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</si>
  <si>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</si>
  <si>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</si>
  <si>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</si>
  <si>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</si>
  <si>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</si>
  <si>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</si>
  <si>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</si>
  <si>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</si>
  <si>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</si>
  <si>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</si>
  <si>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</si>
  <si>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</si>
  <si>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</si>
  <si>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</si>
  <si>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</si>
  <si>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</si>
  <si>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</si>
  <si>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</si>
  <si>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</si>
  <si>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</si>
  <si>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</si>
  <si>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</si>
  <si>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</si>
  <si>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</si>
  <si>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</si>
  <si>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</si>
  <si>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</si>
  <si>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</si>
  <si>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</si>
  <si>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</si>
  <si>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</si>
  <si>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</si>
  <si>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</si>
  <si>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</si>
  <si>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</si>
  <si>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</si>
  <si>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</si>
  <si>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</si>
  <si>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</si>
  <si>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</si>
  <si>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</si>
  <si>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</si>
  <si>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</si>
  <si>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</si>
  <si>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</si>
  <si>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</si>
  <si>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</si>
  <si>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</si>
  <si>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</si>
  <si>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</si>
  <si>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</si>
  <si>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</si>
  <si>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</si>
  <si>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</si>
  <si>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</si>
  <si>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</si>
  <si>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</si>
  <si>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</si>
  <si>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</si>
  <si>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</si>
  <si>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</si>
  <si>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</si>
  <si>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</si>
  <si>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</si>
  <si>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</si>
  <si>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</si>
  <si>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</si>
  <si>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</si>
  <si>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</si>
  <si>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</si>
  <si>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</si>
  <si>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</si>
  <si>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</si>
  <si>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</si>
  <si>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</si>
  <si>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</si>
  <si>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</si>
  <si>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</si>
  <si>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</si>
  <si>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</si>
  <si>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</si>
  <si>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</si>
  <si>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</si>
  <si>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</si>
  <si>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</si>
  <si>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</si>
  <si>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</si>
  <si>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</si>
  <si>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</si>
  <si>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</si>
  <si>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</si>
  <si>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</si>
  <si>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</si>
  <si>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</si>
  <si>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</si>
  <si>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</si>
  <si>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</si>
  <si>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</si>
  <si>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</si>
  <si>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</si>
  <si>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</si>
  <si>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</si>
  <si>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</si>
  <si>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</si>
  <si>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</si>
  <si>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</si>
  <si>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</si>
  <si>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</si>
  <si>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</si>
  <si>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</si>
  <si>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</si>
  <si>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</si>
  <si>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</si>
  <si>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</si>
  <si>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</si>
  <si>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</si>
  <si>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</si>
  <si>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</si>
  <si>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</si>
  <si>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</si>
  <si>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</si>
  <si>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</si>
  <si>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</si>
  <si>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</si>
  <si>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</si>
  <si>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</si>
  <si>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</si>
  <si>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</si>
  <si>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</si>
  <si>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</si>
  <si>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</si>
  <si>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</si>
  <si>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</si>
  <si>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</si>
  <si>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</si>
  <si>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</si>
  <si>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</si>
  <si>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</si>
  <si>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</si>
  <si>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</si>
  <si>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</si>
  <si>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</si>
  <si>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</si>
  <si>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</si>
  <si>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</si>
  <si>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</si>
  <si>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</si>
  <si>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</si>
  <si>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</si>
  <si>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</si>
  <si>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</si>
  <si>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</si>
  <si>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</si>
  <si>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</si>
  <si>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</si>
  <si>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</si>
  <si>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</si>
  <si>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</si>
  <si>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</si>
  <si>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</si>
  <si>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</si>
  <si>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</si>
  <si>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</si>
  <si>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</si>
  <si>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</si>
  <si>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</si>
  <si>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</si>
  <si>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</si>
  <si>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</si>
  <si>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</si>
  <si>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</si>
  <si>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</si>
  <si>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</si>
  <si>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</si>
  <si>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</si>
  <si>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</si>
  <si>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</si>
  <si>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</si>
  <si>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</si>
  <si>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</si>
  <si>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</si>
  <si>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</si>
  <si>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</si>
  <si>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</si>
  <si>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</si>
  <si>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</si>
  <si>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</si>
  <si>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</si>
  <si>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</si>
  <si>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</si>
  <si>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</si>
  <si>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</si>
  <si>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</si>
  <si>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</si>
  <si>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</si>
  <si>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</si>
  <si>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</si>
  <si>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</si>
  <si>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</si>
  <si>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</si>
  <si>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</si>
  <si>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</si>
  <si>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</si>
  <si>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</si>
  <si>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</si>
  <si>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</si>
  <si>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</si>
  <si>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</si>
  <si>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</si>
  <si>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</si>
  <si>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</si>
  <si>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</si>
  <si>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</si>
  <si>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</si>
  <si>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</si>
  <si>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</si>
  <si>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</si>
  <si>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</si>
  <si>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</si>
  <si>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</si>
  <si>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</si>
  <si>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</si>
  <si>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</si>
  <si>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</si>
  <si>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</si>
  <si>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</si>
  <si>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</si>
  <si>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</si>
  <si>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</si>
  <si>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</si>
  <si>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</si>
  <si>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</si>
  <si>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</si>
  <si>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</si>
  <si>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</si>
  <si>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</si>
  <si>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</si>
  <si>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</si>
  <si>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</si>
  <si>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</si>
  <si>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</si>
  <si>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</si>
  <si>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</si>
  <si>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</si>
  <si>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</si>
  <si>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</si>
  <si>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</si>
  <si>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</si>
  <si>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</si>
  <si>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</si>
  <si>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</si>
  <si>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</si>
  <si>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</si>
  <si>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</si>
  <si>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</si>
  <si>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</si>
  <si>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</si>
  <si>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</si>
  <si>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</si>
  <si>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</si>
  <si>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</si>
  <si>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</si>
  <si>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</si>
  <si>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</si>
  <si>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</si>
  <si>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</si>
  <si>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</si>
  <si>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</si>
  <si>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</si>
  <si>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</si>
  <si>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</si>
  <si>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</si>
  <si>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</si>
  <si>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</si>
  <si>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</si>
  <si>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</si>
  <si>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</si>
  <si>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</si>
  <si>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</si>
  <si>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</si>
  <si>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</si>
  <si>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</si>
  <si>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</si>
  <si>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</si>
  <si>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</si>
  <si>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</si>
  <si>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</si>
  <si>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</si>
  <si>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</si>
  <si>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</si>
  <si>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</si>
  <si>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</si>
  <si>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</si>
  <si>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</si>
  <si>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</si>
  <si>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</si>
  <si>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</si>
  <si>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</si>
  <si>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</si>
  <si>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</si>
  <si>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</si>
  <si>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</si>
  <si>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</si>
  <si>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</si>
  <si>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</si>
  <si>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</si>
  <si>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</si>
  <si>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</si>
  <si>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</si>
  <si>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</si>
  <si>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</si>
  <si>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</si>
  <si>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</si>
  <si>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</si>
  <si>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</si>
  <si>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</si>
  <si>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</si>
  <si>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</si>
  <si>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</si>
  <si>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</si>
  <si>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</si>
  <si>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</si>
  <si>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</si>
  <si>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</si>
  <si>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</si>
  <si>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</si>
  <si>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</si>
  <si>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</si>
  <si>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</si>
  <si>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</si>
  <si>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</si>
  <si>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</si>
  <si>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</si>
  <si>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</si>
  <si>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</si>
  <si>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</si>
  <si>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</si>
  <si>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</si>
  <si>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</si>
  <si>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</si>
  <si>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</si>
  <si>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</si>
  <si>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</si>
  <si>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</si>
  <si>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</si>
  <si>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</si>
  <si>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</si>
  <si>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</si>
  <si>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</si>
  <si>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</si>
  <si>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</si>
  <si>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</si>
  <si>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</si>
  <si>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</si>
  <si>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</si>
  <si>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</si>
  <si>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</si>
  <si>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</si>
  <si>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</si>
  <si>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</si>
  <si>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</si>
  <si>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</si>
  <si>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</si>
  <si>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</si>
  <si>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</si>
  <si>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</si>
  <si>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</si>
  <si>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</si>
  <si>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</si>
  <si>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</si>
  <si>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</si>
  <si>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</si>
  <si>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</si>
  <si>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</si>
  <si>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</si>
  <si>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</si>
  <si>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</si>
  <si>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</si>
  <si>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</si>
  <si>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</si>
  <si>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</si>
  <si>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</si>
  <si>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</si>
  <si>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</si>
  <si>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</si>
  <si>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</si>
  <si>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</si>
  <si>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</si>
  <si>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</si>
  <si>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</si>
  <si>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</si>
  <si>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</si>
  <si>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</si>
  <si>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</si>
  <si>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</si>
  <si>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</si>
  <si>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</si>
  <si>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</si>
  <si>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</si>
  <si>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</si>
  <si>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</si>
  <si>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</si>
  <si>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</si>
  <si>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</si>
  <si>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</si>
  <si>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</si>
  <si>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</si>
  <si>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</si>
  <si>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</si>
  <si>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</si>
  <si>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</si>
  <si>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</si>
  <si>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</si>
  <si>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</si>
  <si>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</si>
  <si>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</si>
  <si>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</si>
  <si>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</si>
  <si>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</si>
  <si>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</si>
  <si>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</si>
  <si>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</si>
  <si>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</si>
  <si>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</si>
  <si>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</si>
  <si>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</si>
  <si>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</si>
  <si>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</si>
  <si>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</si>
  <si>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</si>
  <si>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</si>
  <si>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</si>
  <si>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</si>
  <si>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</si>
  <si>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</si>
  <si>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</si>
  <si>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</si>
  <si>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</si>
  <si>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</si>
  <si>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</si>
  <si>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</si>
  <si>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</si>
  <si>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</si>
  <si>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</si>
  <si>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</si>
  <si>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</si>
  <si>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</si>
  <si>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</si>
  <si>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</si>
  <si>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</si>
  <si>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</si>
  <si>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</si>
  <si>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</si>
  <si>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</si>
  <si>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</si>
  <si>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</si>
  <si>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</si>
  <si>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</si>
  <si>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</si>
  <si>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</si>
  <si>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</si>
  <si>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</si>
  <si>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</si>
  <si>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</si>
  <si>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</si>
  <si>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</si>
  <si>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</si>
  <si>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</si>
  <si>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</si>
  <si>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</si>
  <si>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</si>
  <si>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</si>
  <si>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</si>
  <si>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</si>
  <si>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</si>
  <si>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</si>
  <si>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</si>
  <si>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</si>
  <si>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</si>
  <si>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</si>
  <si>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</si>
  <si>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</si>
  <si>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</si>
  <si>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</si>
  <si>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</si>
  <si>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</si>
  <si>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</si>
  <si>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</si>
  <si>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</si>
  <si>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</si>
  <si>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</si>
  <si>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</si>
  <si>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</si>
  <si>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</si>
  <si>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</si>
  <si>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</si>
  <si>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</si>
  <si>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</si>
  <si>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</si>
  <si>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</si>
  <si>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</si>
  <si>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</si>
  <si>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</si>
  <si>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</si>
  <si>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</si>
  <si>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</si>
  <si>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</si>
  <si>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</si>
  <si>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</si>
  <si>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</si>
  <si>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</si>
  <si>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</si>
  <si>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</si>
  <si>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</si>
  <si>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</si>
  <si>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</si>
  <si>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</si>
  <si>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</si>
  <si>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</si>
  <si>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</si>
  <si>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</si>
  <si>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</si>
  <si>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</si>
  <si>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</si>
  <si>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</si>
  <si>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</si>
  <si>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</si>
  <si>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</si>
  <si>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</si>
  <si>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</si>
  <si>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</si>
  <si>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</si>
  <si>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</si>
  <si>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</si>
  <si>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</si>
  <si>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</si>
  <si>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</si>
  <si>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</si>
  <si>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</si>
  <si>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</si>
  <si>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</si>
  <si>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</si>
  <si>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</si>
  <si>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</si>
  <si>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</si>
  <si>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</si>
  <si>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</si>
  <si>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</si>
  <si>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</si>
  <si>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</si>
  <si>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</si>
  <si>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</si>
  <si>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</si>
  <si>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</si>
  <si>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</si>
  <si>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</si>
  <si>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</si>
  <si>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</si>
  <si>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</si>
  <si>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</si>
  <si>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</si>
  <si>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</si>
  <si>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</si>
  <si>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</si>
  <si>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</si>
  <si>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</si>
  <si>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</si>
  <si>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</si>
  <si>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</si>
  <si>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</si>
  <si>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</si>
  <si>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</si>
  <si>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</si>
  <si>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</si>
  <si>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</si>
  <si>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</si>
  <si>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</si>
  <si>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</si>
  <si>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</si>
  <si>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</si>
  <si>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</si>
  <si>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</si>
  <si>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</si>
  <si>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</si>
  <si>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</si>
  <si>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</si>
  <si>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</si>
  <si>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</si>
  <si>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</si>
  <si>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</si>
  <si>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</si>
  <si>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</si>
  <si>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</si>
  <si>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</si>
  <si>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</si>
  <si>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</si>
  <si>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</si>
  <si>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</si>
  <si>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</si>
  <si>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</si>
  <si>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</si>
  <si>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</si>
  <si>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</si>
  <si>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</si>
  <si>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</si>
  <si>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</si>
  <si>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</si>
  <si>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</si>
  <si>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</si>
  <si>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</si>
  <si>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</si>
  <si>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</si>
  <si>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</si>
  <si>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</si>
  <si>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</si>
  <si>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</si>
  <si>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</si>
  <si>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</si>
  <si>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</si>
  <si>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</si>
  <si>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</si>
  <si>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</si>
  <si>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</si>
  <si>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</si>
  <si>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</si>
  <si>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</si>
  <si>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</si>
  <si>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</si>
  <si>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</si>
  <si>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</si>
  <si>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</si>
  <si>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</si>
  <si>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</si>
  <si>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</si>
  <si>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</si>
  <si>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</si>
  <si>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</si>
  <si>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</si>
  <si>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</si>
  <si>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</si>
  <si>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</si>
  <si>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</si>
  <si>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</si>
  <si>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</si>
  <si>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</si>
  <si>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</si>
  <si>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</si>
  <si>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</si>
  <si>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</si>
  <si>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</si>
  <si>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</si>
  <si>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</si>
  <si>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</si>
  <si>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</si>
  <si>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</si>
  <si>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</si>
  <si>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</si>
  <si>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</si>
  <si>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</si>
  <si>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</si>
  <si>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</si>
  <si>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</si>
  <si>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</si>
  <si>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</si>
  <si>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</si>
  <si>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</si>
  <si>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</si>
  <si>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</si>
  <si>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</si>
  <si>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</si>
  <si>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</si>
  <si>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</si>
  <si>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</si>
  <si>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</si>
  <si>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</si>
  <si>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</si>
  <si>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</si>
  <si>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</si>
  <si>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</si>
  <si>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</si>
  <si>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</si>
  <si>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</si>
  <si>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</si>
  <si>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</si>
  <si>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</si>
  <si>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</si>
  <si>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</si>
  <si>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</si>
  <si>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</si>
  <si>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</si>
  <si>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</si>
  <si>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</si>
  <si>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</si>
  <si>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</si>
  <si>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</si>
  <si>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</si>
  <si>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</si>
  <si>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</si>
  <si>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</si>
  <si>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</si>
  <si>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</si>
  <si>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</si>
  <si>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</si>
  <si>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</si>
  <si>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</si>
  <si>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</si>
  <si>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</si>
  <si>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</si>
  <si>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</si>
  <si>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</si>
  <si>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</si>
  <si>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</si>
  <si>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</si>
  <si>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</si>
  <si>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</si>
  <si>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</si>
  <si>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</si>
  <si>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</si>
  <si>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</si>
  <si>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</si>
  <si>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</si>
  <si>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</si>
  <si>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</si>
  <si>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</si>
  <si>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</si>
  <si>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</si>
  <si>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</si>
  <si>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</si>
  <si>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</si>
  <si>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</si>
  <si>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</si>
  <si>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</si>
  <si>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</si>
  <si>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</si>
  <si>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</si>
  <si>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</si>
  <si>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</si>
  <si>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</si>
  <si>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</si>
  <si>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</si>
  <si>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</si>
  <si>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</si>
  <si>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</si>
  <si>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</si>
  <si>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</si>
  <si>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</si>
  <si>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</si>
  <si>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</si>
  <si>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</si>
  <si>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</si>
  <si>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</si>
  <si>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</si>
  <si>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</si>
  <si>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</si>
  <si>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</si>
  <si>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</si>
  <si>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</si>
  <si>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</si>
  <si>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</si>
  <si>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</si>
  <si>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</si>
  <si>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</si>
  <si>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</si>
  <si>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</si>
  <si>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</si>
  <si>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</si>
  <si>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</si>
  <si>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</si>
  <si>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</si>
  <si>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</si>
  <si>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</si>
  <si>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</si>
  <si>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</si>
  <si>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</si>
  <si>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</si>
  <si>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</si>
  <si>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</si>
  <si>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</si>
  <si>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</si>
  <si>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</si>
  <si>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</si>
  <si>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</si>
  <si>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</si>
  <si>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</si>
  <si>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</si>
  <si>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</si>
  <si>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</si>
  <si>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</si>
  <si>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</si>
  <si>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</si>
  <si>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</si>
  <si>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</si>
  <si>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</si>
  <si>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</si>
  <si>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</si>
  <si>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</si>
  <si>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</si>
  <si>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</si>
  <si>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</si>
  <si>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</si>
  <si>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</si>
  <si>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</si>
  <si>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</si>
  <si>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</si>
  <si>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</si>
  <si>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</si>
  <si>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</si>
  <si>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</si>
  <si>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</si>
  <si>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</si>
  <si>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</si>
  <si>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</si>
  <si>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</si>
  <si>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</si>
  <si>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</si>
  <si>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</si>
  <si>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</si>
  <si>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</si>
  <si>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</si>
  <si>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</si>
  <si>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</si>
  <si>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</si>
  <si>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</si>
  <si>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</si>
  <si>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</si>
  <si>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</si>
  <si>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</si>
  <si>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</si>
  <si>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</si>
  <si>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</si>
  <si>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</si>
  <si>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</si>
  <si>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</si>
  <si>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</si>
  <si>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</si>
  <si>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</si>
  <si>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</si>
  <si>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</si>
  <si>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</si>
  <si>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</si>
  <si>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</si>
  <si>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</si>
  <si>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</si>
  <si>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</si>
  <si>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</si>
  <si>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</si>
  <si>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</si>
  <si>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</si>
  <si>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</si>
  <si>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</si>
  <si>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</si>
  <si>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</si>
  <si>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</si>
  <si>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</si>
  <si>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</si>
  <si>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</si>
  <si>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</si>
  <si>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</si>
  <si>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</si>
  <si>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</si>
  <si>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</si>
  <si>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</si>
  <si>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</si>
  <si>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</si>
  <si>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</si>
  <si>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</si>
  <si>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</si>
  <si>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</si>
  <si>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</si>
  <si>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</si>
  <si>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</si>
  <si>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</si>
  <si>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</si>
  <si>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</si>
  <si>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</si>
  <si>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</si>
  <si>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</si>
  <si>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</si>
  <si>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</si>
  <si>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</si>
  <si>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</si>
  <si>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</si>
  <si>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</si>
  <si>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</si>
  <si>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</si>
  <si>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</si>
  <si>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</si>
  <si>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</si>
  <si>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</si>
  <si>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</si>
  <si>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</si>
  <si>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</si>
  <si>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</si>
  <si>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</si>
  <si>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</si>
  <si>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</si>
  <si>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</si>
  <si>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</si>
  <si>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</si>
  <si>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</si>
  <si>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</si>
  <si>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</si>
  <si>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</si>
  <si>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</si>
  <si>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</si>
  <si>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</si>
  <si>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</si>
  <si>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</si>
  <si>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</si>
  <si>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</si>
  <si>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</si>
  <si>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</si>
  <si>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</si>
  <si>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</si>
  <si>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</si>
  <si>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</si>
  <si>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</si>
  <si>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</si>
  <si>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</si>
  <si>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</si>
  <si>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</si>
  <si>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</si>
  <si>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</si>
  <si>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</si>
  <si>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</si>
  <si>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</si>
  <si>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</si>
  <si>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</si>
  <si>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</si>
  <si>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</si>
  <si>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</si>
  <si>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</si>
  <si>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</si>
  <si>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</si>
  <si>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</si>
  <si>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</si>
  <si>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</si>
  <si>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</si>
  <si>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</si>
  <si>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</si>
  <si>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</si>
  <si>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</si>
  <si>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</si>
  <si>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</si>
  <si>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</si>
  <si>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</si>
  <si>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</si>
  <si>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</si>
  <si>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</si>
  <si>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</si>
  <si>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</si>
  <si>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</si>
  <si>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</si>
  <si>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</si>
  <si>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</si>
  <si>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</si>
  <si>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</si>
  <si>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</si>
  <si>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</si>
  <si>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</si>
  <si>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</si>
  <si>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</si>
  <si>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</si>
  <si>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</si>
  <si>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</si>
  <si>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</si>
  <si>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</si>
  <si>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</si>
  <si>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</si>
  <si>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</si>
  <si>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</si>
  <si>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</si>
  <si>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</si>
  <si>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</si>
  <si>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</si>
  <si>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</si>
  <si>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</si>
  <si>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</si>
  <si>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</si>
  <si>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</si>
  <si>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</si>
  <si>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</si>
  <si>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</si>
  <si>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</si>
  <si>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</si>
  <si>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</si>
  <si>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</si>
  <si>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</si>
  <si>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</si>
  <si>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</si>
  <si>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</si>
  <si>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</si>
  <si>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</si>
  <si>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</si>
  <si>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</si>
  <si>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</si>
  <si>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</si>
  <si>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</si>
  <si>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</si>
  <si>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</si>
  <si>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</si>
  <si>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</si>
  <si>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</si>
  <si>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</si>
  <si>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</si>
  <si>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</si>
  <si>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</si>
  <si>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</si>
  <si>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</si>
  <si>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</si>
  <si>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</si>
  <si>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</si>
  <si>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</si>
  <si>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</si>
  <si>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</si>
  <si>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</si>
  <si>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</si>
  <si>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</si>
  <si>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</si>
  <si>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</si>
  <si>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</si>
  <si>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</si>
  <si>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</si>
  <si>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</si>
  <si>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</si>
  <si>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</si>
  <si>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</si>
  <si>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</si>
  <si>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</si>
  <si>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</si>
  <si>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</si>
  <si>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</si>
  <si>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</si>
  <si>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</si>
  <si>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</si>
  <si>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</si>
  <si>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</si>
  <si>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</si>
  <si>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</si>
  <si>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</si>
  <si>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</si>
  <si>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</si>
  <si>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</si>
  <si>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</si>
  <si>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</si>
  <si>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</si>
  <si>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</si>
  <si>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</si>
  <si>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</si>
  <si>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</si>
  <si>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</si>
  <si>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</si>
  <si>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</si>
  <si>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</si>
  <si>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</si>
  <si>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</si>
  <si>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</si>
  <si>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</si>
  <si>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</si>
  <si>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</si>
  <si>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</si>
  <si>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</si>
  <si>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</si>
  <si>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</si>
  <si>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</si>
  <si>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</si>
  <si>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</si>
  <si>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</si>
  <si>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</si>
  <si>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</si>
  <si>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</si>
  <si>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</si>
  <si>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</si>
  <si>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</si>
  <si>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</si>
  <si>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</si>
  <si>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</si>
  <si>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</si>
  <si>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</si>
  <si>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</si>
  <si>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</si>
  <si>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</si>
  <si>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</si>
  <si>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</si>
  <si>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</si>
  <si>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</si>
  <si>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</si>
  <si>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</si>
  <si>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</si>
  <si>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</si>
  <si>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</si>
  <si>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</si>
  <si>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</si>
  <si>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</si>
  <si>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</si>
  <si>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</si>
  <si>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</si>
  <si>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</si>
  <si>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</si>
  <si>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</si>
  <si>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</si>
  <si>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</si>
  <si>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</si>
  <si>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</si>
  <si>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</si>
  <si>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</si>
  <si>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</si>
  <si>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</si>
  <si>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</si>
  <si>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</si>
  <si>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</si>
  <si>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</si>
  <si>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</si>
  <si>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</si>
  <si>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</si>
  <si>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</si>
  <si>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</si>
  <si>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</si>
  <si>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</si>
  <si>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</si>
  <si>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</si>
  <si>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</si>
  <si>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</si>
  <si>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</si>
  <si>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</si>
  <si>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</si>
  <si>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</si>
  <si>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</si>
  <si>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</si>
  <si>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</si>
  <si>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</si>
  <si>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</si>
  <si>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</si>
  <si>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</si>
  <si>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</si>
  <si>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</si>
  <si>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</si>
  <si>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</si>
  <si>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</si>
  <si>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</si>
  <si>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</si>
  <si>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</si>
  <si>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</si>
  <si>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</si>
  <si>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</si>
  <si>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</si>
  <si>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</si>
  <si>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</si>
  <si>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</si>
  <si>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</si>
  <si>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</si>
  <si>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</si>
  <si>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</si>
  <si>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</si>
  <si>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</si>
  <si>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</si>
  <si>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</si>
  <si>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</si>
  <si>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</si>
  <si>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</si>
  <si>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</si>
  <si>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</si>
  <si>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</si>
  <si>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</si>
  <si>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</si>
  <si>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</si>
  <si>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</si>
  <si>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</si>
  <si>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</si>
  <si>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</si>
  <si>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</si>
  <si>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</si>
  <si>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</si>
  <si>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</si>
  <si>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</si>
  <si>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</si>
  <si>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</si>
  <si>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</si>
  <si>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</si>
  <si>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</si>
  <si>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</si>
  <si>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</si>
  <si>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</si>
  <si>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</si>
  <si>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</si>
  <si>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</si>
  <si>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</si>
  <si>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</si>
  <si>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</si>
  <si>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</si>
  <si>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</si>
  <si>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</si>
  <si>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</si>
  <si>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</si>
  <si>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</si>
  <si>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</si>
  <si>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</si>
  <si>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</si>
  <si>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</si>
  <si>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</si>
  <si>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</si>
  <si>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</si>
  <si>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</si>
  <si>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</si>
  <si>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</si>
  <si>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</si>
  <si>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</si>
  <si>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</si>
  <si>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</si>
  <si>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</si>
  <si>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</si>
  <si>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</si>
  <si>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</si>
  <si>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</si>
  <si>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</si>
  <si>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</si>
  <si>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</si>
  <si>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</si>
  <si>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</si>
  <si>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</si>
  <si>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</si>
  <si>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</si>
  <si>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</si>
  <si>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</si>
  <si>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</si>
  <si>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</si>
  <si>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</si>
  <si>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</si>
  <si>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</si>
  <si>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</si>
  <si>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</si>
  <si>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</si>
  <si>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</si>
  <si>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</si>
  <si>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</si>
  <si>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</si>
  <si>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</si>
  <si>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</si>
  <si>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</si>
  <si>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</si>
  <si>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</si>
  <si>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</si>
  <si>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</si>
  <si>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</si>
  <si>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</si>
  <si>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</si>
  <si>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</si>
  <si>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</si>
  <si>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</si>
  <si>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</si>
  <si>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</si>
  <si>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</si>
  <si>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</si>
  <si>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</si>
  <si>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</si>
  <si>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</si>
  <si>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</si>
  <si>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</si>
  <si>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</si>
  <si>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</si>
  <si>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</si>
  <si>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</si>
  <si>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</si>
  <si>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</si>
  <si>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</si>
  <si>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</si>
  <si>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</si>
  <si>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</si>
  <si>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</si>
  <si>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</si>
  <si>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</si>
  <si>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</si>
  <si>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</si>
  <si>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</si>
  <si>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</si>
  <si>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</si>
  <si>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</si>
  <si>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</si>
  <si>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</si>
  <si>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</si>
  <si>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</si>
  <si>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</si>
  <si>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</si>
  <si>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</si>
  <si>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</si>
  <si>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</si>
  <si>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</si>
  <si>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</si>
  <si>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</si>
  <si>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</si>
  <si>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</si>
  <si>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</si>
  <si>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</si>
  <si>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</si>
  <si>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</si>
  <si>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</si>
  <si>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</si>
  <si>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</si>
  <si>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</si>
  <si>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</si>
  <si>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</si>
  <si>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</si>
  <si>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</si>
  <si>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</si>
  <si>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</si>
  <si>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</si>
  <si>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</si>
  <si>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</si>
  <si>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</si>
  <si>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</si>
  <si>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</si>
  <si>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</si>
  <si>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</si>
  <si>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</si>
  <si>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</si>
  <si>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</si>
  <si>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</si>
  <si>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</si>
  <si>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</si>
  <si>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</si>
  <si>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</si>
  <si>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</si>
  <si>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</si>
  <si>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</si>
  <si>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</si>
  <si>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</si>
  <si>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</si>
  <si>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</si>
  <si>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</si>
  <si>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</si>
  <si>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</si>
  <si>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</si>
  <si>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</si>
  <si>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</si>
  <si>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</si>
  <si>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</si>
  <si>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</si>
  <si>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</si>
  <si>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</si>
  <si>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</si>
  <si>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</si>
  <si>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</si>
  <si>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</si>
  <si>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</si>
  <si>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</si>
  <si>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</si>
  <si>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</si>
  <si>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</si>
  <si>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</si>
  <si>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</si>
  <si>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</si>
  <si>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</si>
  <si>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</si>
  <si>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</si>
  <si>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</si>
  <si>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</si>
  <si>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</si>
  <si>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</si>
  <si>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</si>
  <si>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</si>
  <si>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</si>
  <si>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</si>
  <si>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</si>
  <si>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</si>
  <si>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</si>
  <si>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</si>
  <si>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</si>
  <si>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</si>
  <si>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</si>
  <si>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</si>
  <si>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</si>
  <si>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</si>
  <si>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</si>
  <si>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</si>
  <si>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</si>
  <si>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</si>
  <si>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</si>
  <si>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</si>
  <si>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</si>
  <si>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</si>
  <si>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</si>
  <si>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</si>
  <si>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</si>
  <si>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</si>
  <si>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</si>
  <si>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</si>
  <si>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</si>
  <si>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</si>
  <si>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</si>
  <si>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</si>
  <si>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</si>
  <si>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</si>
  <si>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</si>
  <si>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</si>
  <si>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</si>
  <si>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</si>
  <si>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</si>
  <si>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</si>
  <si>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</si>
  <si>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</si>
  <si>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</si>
  <si>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</si>
  <si>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</si>
  <si>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</si>
  <si>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</si>
  <si>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</si>
  <si>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</si>
  <si>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</si>
  <si>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</si>
  <si>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</si>
  <si>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</si>
  <si>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</si>
  <si>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</si>
  <si>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</si>
  <si>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</si>
  <si>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</si>
  <si>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</si>
  <si>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</si>
  <si>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</si>
  <si>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</si>
  <si>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</si>
  <si>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</si>
  <si>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</si>
  <si>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</si>
  <si>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</si>
  <si>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</si>
  <si>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</si>
  <si>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</si>
  <si>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</si>
  <si>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</si>
  <si>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</si>
  <si>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</si>
  <si>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</si>
  <si>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</si>
  <si>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</si>
  <si>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</si>
  <si>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</si>
  <si>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</si>
  <si>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</si>
  <si>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</si>
  <si>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</si>
  <si>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</si>
  <si>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</si>
  <si>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</si>
  <si>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</si>
  <si>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</si>
  <si>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</si>
  <si>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</si>
  <si>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</si>
  <si>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</si>
  <si>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</si>
  <si>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</si>
  <si>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</si>
  <si>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</si>
  <si>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</si>
  <si>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</si>
  <si>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</si>
  <si>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</si>
  <si>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</si>
  <si>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</si>
  <si>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</si>
  <si>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</si>
  <si>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</si>
  <si>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</si>
  <si>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</si>
  <si>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</si>
  <si>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</si>
  <si>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</si>
  <si>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</si>
  <si>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</si>
  <si>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</si>
  <si>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</si>
  <si>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</si>
  <si>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</si>
  <si>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</si>
  <si>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</si>
  <si>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</si>
  <si>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</si>
  <si>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</si>
  <si>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</si>
  <si>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</si>
  <si>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</si>
  <si>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</si>
  <si>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</si>
  <si>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</si>
  <si>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</si>
  <si>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</si>
  <si>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</si>
  <si>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</si>
  <si>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</si>
  <si>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</si>
  <si>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</si>
  <si>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</si>
  <si>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</si>
  <si>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</si>
  <si>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</si>
  <si>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</si>
  <si>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</si>
  <si>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</si>
  <si>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</si>
  <si>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</si>
  <si>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</si>
  <si>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</si>
  <si>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</si>
  <si>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</si>
  <si>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</si>
  <si>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</si>
  <si>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</si>
  <si>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</si>
  <si>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</si>
  <si>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</si>
  <si>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</si>
  <si>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</si>
  <si>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</si>
  <si>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</si>
  <si>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</si>
  <si>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</si>
  <si>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</si>
  <si>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</si>
  <si>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</si>
  <si>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</si>
  <si>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</si>
  <si>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</si>
  <si>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</si>
  <si>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</si>
  <si>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</si>
  <si>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</si>
  <si>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</si>
  <si>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</si>
  <si>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</si>
  <si>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</si>
  <si>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</si>
  <si>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</si>
  <si>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</si>
  <si>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</si>
  <si>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</si>
  <si>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</si>
  <si>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</si>
  <si>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</si>
  <si>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</si>
  <si>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</si>
  <si>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</si>
  <si>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</si>
  <si>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</si>
  <si>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</si>
  <si>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</si>
  <si>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</si>
  <si>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</si>
  <si>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</si>
  <si>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</si>
  <si>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</si>
  <si>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</si>
  <si>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</si>
  <si>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</si>
  <si>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</si>
  <si>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</si>
  <si>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</si>
  <si>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</si>
  <si>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</si>
  <si>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</si>
  <si>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</si>
  <si>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</si>
  <si>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</si>
  <si>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</si>
  <si>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</si>
  <si>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</si>
  <si>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</si>
  <si>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</si>
  <si>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</si>
  <si>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</si>
  <si>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</si>
  <si>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</si>
  <si>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</si>
  <si>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</si>
  <si>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</si>
  <si>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</si>
  <si>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</si>
  <si>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</si>
  <si>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</si>
  <si>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</si>
  <si>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</si>
  <si>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</si>
  <si>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</si>
  <si>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</si>
  <si>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</si>
  <si>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</si>
  <si>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</si>
  <si>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</si>
  <si>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</si>
  <si>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</si>
  <si>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</si>
  <si>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</si>
  <si>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</si>
  <si>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</si>
  <si>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</si>
  <si>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</si>
  <si>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</si>
  <si>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</si>
  <si>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</si>
  <si>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</si>
  <si>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</si>
  <si>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</si>
  <si>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</si>
  <si>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</si>
  <si>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</si>
  <si>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</si>
  <si>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</si>
  <si>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</si>
  <si>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</si>
  <si>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</si>
  <si>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</si>
  <si>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</si>
  <si>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</si>
  <si>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</si>
  <si>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</si>
  <si>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</si>
  <si>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</si>
  <si>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</si>
  <si>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</si>
  <si>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</si>
  <si>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</si>
  <si>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</si>
  <si>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</si>
  <si>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</si>
  <si>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</si>
  <si>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</si>
  <si>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</si>
  <si>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</si>
  <si>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</si>
  <si>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</si>
  <si>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</si>
  <si>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</si>
  <si>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</si>
  <si>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</si>
  <si>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</si>
  <si>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</si>
  <si>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</si>
  <si>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</si>
  <si>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</si>
  <si>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</si>
  <si>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</si>
  <si>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</si>
  <si>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</si>
  <si>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</si>
  <si>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</si>
  <si>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</si>
  <si>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</si>
  <si>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</si>
  <si>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</si>
  <si>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</si>
  <si>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</si>
  <si>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</si>
  <si>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</si>
  <si>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</si>
  <si>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</si>
  <si>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</si>
  <si>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</si>
  <si>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</si>
  <si>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</si>
  <si>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</si>
  <si>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</si>
  <si>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</si>
  <si>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</si>
  <si>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</si>
  <si>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</si>
  <si>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</si>
  <si>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</si>
  <si>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</si>
  <si>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</si>
  <si>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</si>
  <si>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</si>
  <si>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</si>
  <si>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</si>
  <si>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</si>
  <si>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</si>
  <si>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</si>
  <si>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</si>
  <si>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</si>
  <si>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</si>
  <si>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</si>
  <si>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</si>
  <si>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</si>
  <si>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</si>
  <si>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</si>
  <si>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</si>
  <si>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</si>
  <si>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</si>
  <si>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</si>
  <si>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</si>
  <si>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</si>
  <si>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</si>
  <si>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</si>
  <si>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</si>
  <si>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</si>
  <si>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</si>
  <si>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</si>
  <si>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</si>
  <si>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</si>
  <si>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</si>
  <si>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</si>
  <si>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</si>
  <si>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</si>
  <si>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</si>
  <si>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</si>
  <si>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</si>
  <si>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</si>
  <si>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</si>
  <si>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</si>
  <si>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</si>
  <si>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</si>
  <si>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</si>
  <si>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</si>
  <si>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</si>
  <si>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</si>
  <si>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</si>
  <si>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</si>
  <si>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</si>
  <si>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</si>
  <si>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</si>
  <si>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</si>
  <si>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</si>
  <si>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</si>
  <si>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</si>
  <si>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</si>
  <si>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</si>
  <si>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</si>
  <si>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</si>
  <si>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</si>
  <si>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</si>
  <si>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</si>
  <si>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</si>
  <si>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</si>
  <si>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</si>
  <si>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</si>
  <si>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</si>
  <si>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</si>
  <si>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</si>
  <si>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</si>
  <si>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</si>
  <si>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</si>
  <si>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</si>
  <si>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</si>
  <si>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</si>
  <si>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</si>
  <si>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</si>
  <si>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</si>
  <si>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</si>
  <si>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</si>
  <si>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</si>
  <si>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</si>
  <si>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</si>
  <si>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</si>
  <si>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</si>
  <si>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</si>
  <si>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</si>
  <si>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</si>
  <si>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</si>
  <si>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</si>
  <si>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</si>
  <si>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</si>
  <si>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</si>
  <si>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</si>
  <si>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</si>
  <si>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</si>
  <si>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</si>
  <si>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</si>
  <si>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</si>
  <si>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</si>
  <si>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</si>
  <si>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</si>
  <si>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</si>
  <si>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</si>
  <si>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</si>
  <si>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</si>
  <si>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</si>
  <si>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</si>
  <si>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</si>
  <si>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</si>
  <si>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</si>
  <si>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</si>
  <si>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</si>
  <si>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</si>
  <si>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</si>
  <si>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</si>
  <si>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</si>
  <si>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</si>
  <si>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</si>
  <si>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</si>
  <si>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</si>
  <si>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</si>
  <si>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</si>
  <si>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</si>
  <si>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</si>
  <si>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</si>
  <si>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</si>
  <si>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</si>
  <si>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</si>
  <si>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</si>
  <si>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</si>
  <si>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</si>
  <si>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</si>
  <si>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</si>
  <si>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</si>
  <si>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</si>
  <si>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</si>
  <si>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</si>
  <si>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</si>
  <si>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</si>
  <si>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</si>
  <si>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</si>
  <si>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</si>
  <si>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</si>
  <si>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</si>
  <si>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</si>
  <si>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</si>
  <si>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</si>
  <si>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</si>
  <si>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</si>
  <si>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</si>
  <si>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</si>
  <si>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</si>
  <si>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</si>
  <si>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</si>
  <si>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</si>
  <si>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</si>
  <si>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</si>
  <si>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</si>
  <si>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</si>
  <si>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</si>
  <si>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</si>
  <si>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</si>
  <si>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</si>
  <si>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</si>
  <si>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</si>
  <si>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</si>
  <si>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</si>
  <si>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</si>
  <si>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</si>
  <si>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</si>
  <si>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</si>
  <si>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</si>
  <si>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</si>
  <si>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</si>
  <si>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</si>
  <si>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</si>
  <si>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</si>
  <si>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</si>
  <si>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</si>
  <si>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</si>
  <si>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</si>
  <si>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</si>
  <si>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</si>
  <si>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</si>
  <si>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</si>
  <si>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</si>
  <si>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</si>
  <si>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</si>
  <si>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</si>
  <si>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</si>
  <si>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</si>
  <si>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</si>
  <si>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</si>
  <si>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</si>
  <si>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</si>
  <si>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</si>
  <si>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</si>
  <si>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</si>
  <si>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</si>
  <si>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</si>
  <si>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</si>
  <si>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</si>
  <si>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</si>
  <si>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</si>
  <si>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</si>
  <si>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</si>
  <si>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</si>
  <si>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</si>
  <si>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</si>
  <si>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</si>
  <si>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</si>
  <si>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</si>
  <si>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</si>
  <si>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</si>
  <si>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</si>
  <si>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</si>
  <si>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</si>
  <si>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</si>
  <si>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</si>
  <si>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</si>
  <si>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</si>
  <si>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</si>
  <si>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</si>
  <si>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</si>
  <si>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</si>
  <si>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</si>
  <si>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</si>
  <si>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</si>
  <si>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</si>
  <si>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</si>
  <si>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</si>
  <si>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</si>
  <si>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</si>
  <si>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</si>
  <si>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</si>
  <si>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</si>
  <si>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</si>
  <si>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</si>
  <si>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</si>
  <si>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</si>
  <si>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</si>
  <si>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</si>
  <si>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</si>
  <si>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</si>
  <si>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</si>
  <si>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</si>
  <si>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</si>
  <si>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</si>
  <si>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</si>
  <si>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</si>
  <si>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</si>
  <si>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</si>
  <si>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</si>
  <si>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</si>
  <si>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</si>
  <si>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</si>
  <si>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</si>
  <si>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</si>
  <si>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</si>
  <si>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</si>
  <si>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</si>
  <si>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</si>
  <si>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</si>
  <si>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</si>
  <si>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</si>
  <si>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</si>
  <si>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</si>
  <si>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</si>
  <si>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</si>
  <si>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</si>
  <si>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</si>
  <si>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</si>
  <si>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</si>
  <si>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</si>
  <si>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</si>
  <si>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</si>
  <si>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</si>
  <si>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</si>
  <si>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</si>
  <si>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</si>
  <si>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</si>
  <si>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</si>
  <si>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</si>
  <si>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</si>
  <si>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</si>
  <si>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</si>
  <si>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</si>
  <si>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</si>
  <si>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</si>
  <si>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</si>
  <si>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</si>
  <si>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</si>
  <si>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</si>
  <si>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</si>
  <si>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</si>
  <si>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</si>
  <si>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</si>
  <si>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</si>
  <si>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</si>
  <si>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</si>
  <si>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</si>
  <si>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</si>
  <si>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</si>
  <si>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</si>
  <si>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</si>
  <si>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</si>
  <si>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</si>
  <si>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</si>
  <si>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</si>
  <si>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</si>
  <si>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</si>
  <si>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</si>
  <si>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</si>
  <si>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</si>
  <si>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</si>
  <si>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</si>
  <si>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</si>
  <si>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</si>
  <si>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</si>
  <si>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</si>
  <si>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</si>
  <si>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</si>
  <si>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</si>
  <si>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</si>
  <si>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</si>
  <si>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</si>
  <si>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</si>
  <si>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</si>
  <si>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</si>
  <si>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</si>
  <si>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</si>
  <si>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</si>
  <si>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</si>
  <si>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</si>
  <si>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</si>
  <si>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</si>
  <si>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</si>
  <si>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</si>
  <si>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</si>
  <si>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</si>
  <si>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</si>
  <si>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</si>
  <si>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</si>
  <si>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</si>
  <si>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</si>
  <si>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</si>
  <si>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</si>
  <si>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</si>
  <si>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</si>
  <si>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</si>
  <si>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</si>
  <si>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</si>
  <si>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</si>
  <si>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</si>
  <si>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</si>
  <si>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</si>
  <si>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</si>
  <si>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</si>
  <si>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</si>
  <si>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</si>
  <si>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</si>
  <si>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</si>
  <si>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</si>
  <si>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</si>
  <si>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</si>
  <si>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</si>
  <si>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</si>
  <si>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</si>
  <si>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</si>
  <si>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</si>
  <si>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</si>
  <si>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</si>
  <si>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</si>
  <si>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</si>
  <si>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</si>
  <si>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</si>
  <si>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</si>
  <si>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</si>
  <si>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</si>
  <si>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</si>
  <si>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</si>
  <si>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</si>
  <si>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</si>
  <si>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</si>
  <si>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</si>
  <si>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</si>
  <si>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</si>
  <si>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</si>
  <si>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</si>
  <si>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</si>
  <si>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</si>
  <si>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</si>
  <si>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</si>
  <si>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</si>
  <si>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</si>
  <si>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</si>
  <si>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</si>
  <si>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</si>
  <si>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</si>
  <si>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</si>
  <si>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</si>
  <si>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</si>
  <si>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</si>
  <si>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</si>
  <si>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</si>
  <si>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</si>
  <si>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</si>
  <si>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</si>
  <si>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</si>
  <si>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</si>
  <si>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</si>
  <si>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</si>
  <si>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</si>
  <si>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</si>
  <si>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</si>
  <si>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</si>
  <si>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</si>
  <si>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</si>
  <si>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</si>
  <si>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</si>
  <si>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</si>
  <si>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</si>
  <si>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</si>
  <si>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</si>
  <si>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</si>
  <si>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</si>
  <si>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</si>
  <si>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</si>
  <si>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</si>
  <si>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</si>
  <si>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</si>
  <si>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</si>
  <si>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</si>
  <si>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</si>
  <si>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</si>
  <si>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</si>
  <si>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</si>
  <si>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</si>
  <si>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</si>
  <si>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</si>
  <si>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</si>
  <si>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</si>
  <si>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</si>
  <si>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</si>
  <si>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</si>
  <si>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</si>
  <si>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</si>
  <si>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</si>
  <si>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</si>
  <si>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</si>
  <si>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</si>
  <si>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</si>
  <si>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</si>
  <si>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</si>
  <si>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</si>
  <si>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</si>
  <si>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</si>
  <si>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</si>
  <si>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</si>
  <si>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</si>
  <si>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</si>
  <si>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</si>
  <si>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</si>
  <si>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</si>
  <si>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</si>
  <si>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</si>
  <si>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</si>
  <si>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</si>
  <si>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</si>
  <si>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</si>
  <si>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</si>
  <si>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</si>
  <si>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</si>
  <si>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</si>
  <si>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</si>
  <si>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</si>
  <si>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</si>
  <si>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</si>
  <si>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</si>
  <si>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</si>
  <si>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</si>
  <si>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</si>
  <si>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</si>
  <si>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</si>
  <si>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</si>
  <si>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</si>
  <si>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</si>
  <si>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</si>
  <si>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</si>
  <si>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</si>
  <si>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</si>
  <si>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</si>
  <si>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</si>
  <si>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</si>
  <si>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</si>
  <si>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</si>
  <si>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</si>
  <si>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</si>
  <si>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</si>
  <si>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</si>
  <si>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</si>
  <si>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</si>
  <si>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</si>
  <si>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</si>
  <si>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</si>
  <si>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</si>
  <si>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</si>
  <si>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</si>
  <si>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</si>
  <si>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</si>
  <si>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</si>
  <si>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</si>
  <si>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</si>
  <si>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</si>
  <si>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</si>
  <si>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</si>
  <si>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</si>
  <si>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</si>
  <si>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</si>
  <si>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</si>
  <si>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</si>
  <si>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</si>
  <si>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</si>
  <si>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</si>
  <si>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</si>
  <si>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</si>
  <si>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</si>
  <si>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</si>
  <si>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</si>
  <si>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</si>
  <si>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</si>
  <si>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</si>
  <si>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</si>
  <si>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</si>
  <si>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</si>
  <si>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</si>
  <si>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</si>
  <si>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</si>
  <si>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</si>
  <si>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</si>
  <si>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</si>
  <si>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</si>
  <si>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</si>
  <si>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</si>
  <si>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</si>
  <si>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</si>
  <si>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</si>
  <si>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</si>
  <si>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</si>
  <si>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</si>
  <si>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</si>
  <si>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</si>
  <si>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</si>
  <si>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</si>
  <si>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</si>
  <si>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</si>
  <si>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</si>
  <si>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</si>
  <si>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</si>
  <si>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</si>
  <si>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</si>
  <si>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</si>
  <si>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</si>
  <si>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</si>
  <si>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</si>
  <si>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</si>
  <si>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</si>
  <si>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</si>
  <si>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</si>
  <si>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</si>
  <si>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</si>
  <si>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</si>
  <si>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</si>
  <si>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</si>
  <si>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</si>
  <si>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</si>
  <si>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</si>
  <si>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</si>
  <si>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</si>
  <si>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</si>
  <si>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</si>
  <si>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</si>
  <si>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</si>
  <si>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</si>
  <si>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</si>
  <si>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</si>
  <si>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</si>
  <si>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</si>
  <si>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</si>
  <si>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</si>
  <si>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</si>
  <si>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</si>
  <si>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</si>
  <si>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</si>
  <si>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</si>
  <si>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</si>
  <si>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</si>
  <si>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</si>
  <si>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</si>
  <si>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</si>
  <si>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</si>
  <si>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</si>
  <si>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</si>
  <si>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</si>
  <si>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</si>
  <si>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</si>
  <si>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</si>
  <si>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</si>
  <si>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</si>
  <si>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</si>
  <si>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</si>
  <si>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</si>
  <si>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</si>
  <si>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</si>
  <si>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</si>
  <si>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</si>
  <si>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</si>
  <si>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</si>
  <si>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</si>
  <si>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</si>
  <si>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</si>
  <si>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</si>
  <si>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</si>
  <si>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</si>
  <si>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</si>
  <si>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</si>
  <si>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</si>
  <si>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</si>
  <si>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</si>
  <si>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</si>
  <si>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</si>
  <si>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</si>
  <si>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</si>
  <si>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</si>
  <si>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</si>
  <si>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</si>
  <si>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</si>
  <si>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</si>
  <si>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</si>
  <si>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</si>
  <si>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</si>
  <si>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</si>
  <si>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</si>
  <si>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</si>
  <si>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</si>
  <si>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</si>
  <si>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</si>
  <si>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</si>
  <si>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</si>
  <si>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</si>
  <si>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</si>
  <si>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</si>
  <si>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</si>
  <si>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</si>
  <si>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</si>
  <si>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</si>
  <si>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</si>
  <si>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</si>
  <si>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</si>
  <si>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</si>
  <si>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</si>
  <si>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</si>
  <si>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</si>
  <si>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</si>
  <si>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</si>
  <si>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</si>
  <si>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</si>
  <si>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</si>
  <si>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</si>
  <si>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</si>
  <si>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</si>
  <si>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</si>
  <si>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</si>
  <si>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</si>
  <si>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</si>
  <si>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</si>
  <si>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</si>
  <si>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</si>
  <si>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</si>
  <si>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</si>
  <si>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</si>
  <si>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</si>
  <si>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</si>
  <si>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</si>
  <si>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</si>
  <si>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</si>
  <si>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</si>
  <si>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</si>
  <si>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</si>
  <si>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</si>
  <si>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</si>
  <si>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</si>
  <si>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</si>
  <si>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</si>
  <si>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</si>
  <si>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</si>
  <si>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</si>
  <si>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</si>
  <si>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</si>
  <si>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</si>
  <si>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</si>
  <si>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</si>
  <si>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</si>
  <si>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</si>
  <si>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</si>
  <si>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</si>
  <si>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</si>
  <si>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</si>
  <si>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</si>
  <si>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</si>
  <si>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</si>
  <si>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</si>
  <si>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</si>
  <si>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</si>
  <si>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</si>
  <si>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</si>
  <si>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</si>
  <si>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</si>
  <si>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</si>
  <si>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</si>
  <si>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</si>
  <si>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</si>
  <si>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</si>
  <si>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</si>
  <si>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</si>
  <si>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</si>
  <si>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</si>
  <si>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</si>
  <si>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</si>
  <si>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</si>
  <si>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</si>
  <si>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</si>
  <si>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</si>
  <si>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</si>
  <si>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</si>
  <si>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</si>
  <si>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</si>
  <si>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</si>
  <si>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</si>
  <si>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</si>
  <si>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</si>
  <si>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</si>
  <si>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</si>
  <si>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</si>
  <si>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</si>
  <si>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</si>
  <si>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</si>
  <si>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</si>
  <si>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</si>
  <si>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</si>
  <si>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</si>
  <si>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</si>
  <si>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</si>
  <si>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</si>
  <si>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</si>
  <si>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</si>
  <si>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</si>
  <si>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</si>
  <si>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</si>
  <si>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</si>
  <si>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</si>
  <si>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</si>
  <si>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</si>
  <si>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</si>
  <si>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</si>
  <si>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</si>
  <si>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</si>
  <si>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</si>
  <si>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</si>
  <si>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</si>
  <si>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</si>
  <si>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</si>
  <si>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</si>
  <si>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</si>
  <si>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</si>
  <si>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</si>
  <si>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</si>
  <si>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</si>
  <si>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</si>
  <si>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</si>
  <si>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</si>
  <si>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</si>
  <si>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</si>
  <si>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</si>
  <si>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</si>
  <si>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</si>
  <si>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</si>
  <si>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</si>
  <si>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</si>
  <si>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</si>
  <si>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</si>
  <si>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</si>
  <si>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</si>
  <si>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</si>
  <si>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</si>
  <si>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</si>
  <si>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</si>
  <si>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</si>
  <si>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</si>
  <si>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</si>
  <si>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</si>
  <si>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</si>
  <si>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</si>
  <si>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</si>
  <si>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</si>
  <si>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</si>
  <si>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</si>
  <si>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</si>
  <si>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</si>
  <si>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</si>
  <si>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</si>
  <si>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</si>
  <si>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</si>
  <si>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</si>
  <si>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</si>
  <si>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</si>
  <si>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</si>
  <si>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</si>
  <si>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</si>
  <si>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</si>
  <si>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</si>
  <si>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</si>
  <si>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</si>
  <si>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</si>
  <si>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</si>
  <si>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</si>
  <si>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</si>
  <si>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</si>
  <si>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</si>
  <si>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</si>
  <si>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</si>
  <si>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</si>
  <si>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</si>
  <si>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</si>
  <si>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</si>
  <si>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</si>
  <si>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</si>
  <si>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</si>
  <si>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</si>
  <si>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</si>
  <si>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</si>
  <si>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</si>
  <si>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</si>
  <si>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</si>
  <si>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</si>
  <si>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</si>
  <si>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</si>
  <si>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</si>
  <si>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</si>
  <si>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</si>
  <si>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</si>
  <si>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</si>
  <si>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</si>
  <si>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</si>
  <si>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</si>
  <si>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</si>
  <si>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</si>
  <si>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</si>
  <si>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</si>
  <si>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</si>
  <si>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</si>
  <si>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</si>
  <si>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</si>
  <si>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</si>
  <si>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</si>
  <si>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</si>
  <si>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</si>
  <si>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</si>
  <si>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</si>
  <si>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</si>
  <si>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</si>
  <si>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</si>
  <si>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</si>
  <si>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</si>
  <si>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</si>
  <si>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</si>
  <si>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</si>
  <si>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</si>
  <si>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</si>
  <si>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</si>
  <si>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</si>
  <si>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</si>
  <si>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</si>
  <si>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</si>
  <si>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</si>
  <si>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</si>
  <si>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</si>
  <si>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</si>
  <si>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</si>
  <si>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</si>
  <si>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</si>
  <si>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</si>
  <si>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</si>
  <si>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</si>
  <si>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</si>
  <si>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</si>
  <si>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</si>
  <si>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</si>
  <si>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</si>
  <si>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</si>
  <si>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</si>
  <si>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</si>
  <si>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</si>
  <si>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</si>
  <si>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</si>
  <si>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</si>
  <si>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</si>
  <si>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</si>
  <si>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</si>
  <si>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</si>
  <si>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</si>
  <si>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</si>
  <si>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</si>
  <si>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</si>
  <si>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</si>
  <si>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</si>
  <si>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</si>
  <si>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</si>
  <si>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</si>
  <si>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</si>
  <si>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</si>
  <si>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</si>
  <si>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</si>
  <si>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</si>
  <si>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</si>
  <si>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</si>
  <si>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</si>
  <si>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</si>
  <si>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</si>
  <si>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</si>
  <si>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</si>
  <si>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</si>
  <si>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</si>
  <si>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</si>
  <si>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</si>
  <si>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</si>
  <si>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</si>
  <si>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</si>
  <si>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</si>
  <si>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</si>
  <si>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</si>
  <si>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</si>
  <si>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</si>
  <si>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</si>
  <si>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</si>
  <si>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</si>
  <si>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</si>
  <si>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</si>
  <si>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</si>
  <si>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</si>
  <si>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</si>
  <si>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</si>
  <si>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</si>
  <si>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</si>
  <si>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</si>
  <si>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</si>
  <si>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</si>
  <si>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</si>
  <si>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</si>
  <si>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</si>
  <si>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</si>
  <si>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</si>
  <si>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</si>
  <si>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</si>
  <si>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</si>
  <si>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</si>
  <si>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</si>
  <si>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</si>
  <si>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</si>
  <si>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</si>
  <si>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</si>
  <si>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</si>
  <si>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</si>
  <si>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</si>
  <si>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</si>
  <si>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</si>
  <si>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</si>
  <si>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</si>
  <si>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</si>
  <si>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</si>
  <si>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</si>
  <si>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</si>
  <si>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</si>
  <si>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</si>
  <si>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</si>
  <si>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</si>
  <si>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</si>
  <si>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</si>
  <si>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</si>
  <si>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</si>
  <si>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</si>
  <si>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</si>
  <si>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</si>
  <si>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</si>
  <si>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</si>
  <si>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</si>
  <si>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</si>
  <si>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</si>
  <si>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</si>
  <si>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</si>
  <si>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</si>
  <si>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</si>
  <si>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</si>
  <si>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</si>
  <si>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</si>
  <si>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</si>
  <si>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</si>
  <si>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</si>
  <si>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</si>
  <si>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</si>
  <si>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</si>
  <si>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</si>
  <si>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</si>
  <si>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</si>
  <si>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</si>
  <si>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</si>
  <si>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</si>
  <si>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</si>
  <si>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</si>
  <si>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</si>
  <si>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</si>
  <si>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</si>
  <si>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</si>
  <si>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</si>
  <si>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</si>
  <si>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</si>
  <si>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</si>
  <si>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</si>
  <si>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</si>
  <si>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</si>
  <si>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</si>
  <si>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</si>
  <si>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</si>
  <si>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</si>
  <si>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</si>
  <si>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</si>
  <si>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</si>
  <si>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</si>
  <si>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</si>
  <si>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</si>
  <si>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</si>
  <si>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</si>
  <si>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</si>
  <si>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</si>
  <si>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</si>
  <si>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</si>
  <si>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</si>
  <si>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</si>
  <si>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</si>
  <si>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</si>
  <si>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</si>
  <si>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</si>
  <si>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</si>
  <si>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</si>
  <si>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</si>
  <si>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</si>
  <si>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</si>
  <si>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</si>
  <si>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</si>
  <si>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</si>
  <si>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</si>
  <si>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</si>
  <si>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</si>
  <si>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</si>
  <si>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</si>
  <si>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</si>
  <si>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</si>
  <si>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</si>
  <si>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</si>
  <si>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</si>
  <si>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</si>
  <si>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</si>
  <si>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</si>
  <si>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</si>
  <si>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</si>
  <si>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</si>
  <si>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</si>
  <si>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</si>
  <si>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</si>
  <si>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</si>
  <si>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</si>
  <si>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</si>
  <si>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</si>
  <si>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</si>
  <si>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</si>
  <si>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</si>
  <si>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</si>
  <si>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</si>
  <si>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</si>
  <si>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</si>
  <si>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</si>
  <si>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</si>
  <si>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</si>
  <si>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</si>
  <si>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</si>
  <si>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</si>
  <si>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</si>
  <si>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</si>
  <si>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</si>
  <si>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</si>
  <si>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</si>
  <si>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</si>
  <si>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</si>
  <si>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</si>
  <si>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</si>
  <si>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</si>
  <si>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</si>
  <si>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</si>
  <si>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</si>
  <si>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</si>
  <si>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</si>
  <si>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</si>
  <si>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</si>
  <si>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</si>
  <si>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</si>
  <si>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</si>
  <si>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</si>
  <si>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</si>
  <si>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</si>
  <si>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</si>
  <si>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</si>
  <si>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</si>
  <si>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</si>
  <si>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</si>
  <si>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</si>
  <si>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</si>
  <si>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</si>
  <si>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</si>
  <si>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</si>
  <si>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</si>
  <si>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</si>
  <si>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</si>
  <si>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</si>
  <si>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</si>
  <si>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</si>
  <si>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</si>
  <si>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</si>
  <si>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</si>
  <si>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</si>
  <si>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</si>
  <si>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</si>
  <si>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</si>
  <si>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</si>
  <si>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</si>
  <si>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</si>
  <si>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</si>
  <si>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</si>
  <si>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</si>
  <si>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</si>
  <si>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</si>
  <si>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</si>
  <si>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</si>
  <si>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</si>
  <si>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</si>
  <si>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</si>
  <si>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</si>
  <si>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</si>
  <si>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</si>
  <si>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</si>
  <si>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</si>
  <si>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</si>
  <si>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</si>
  <si>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</si>
  <si>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</si>
  <si>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</si>
  <si>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</si>
  <si>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</si>
  <si>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</si>
  <si>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</si>
  <si>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</si>
  <si>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</si>
  <si>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</si>
  <si>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</si>
  <si>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</si>
  <si>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</si>
  <si>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</si>
  <si>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</si>
  <si>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</si>
  <si>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</si>
  <si>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</si>
  <si>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</si>
  <si>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</si>
  <si>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</si>
  <si>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</si>
  <si>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</si>
  <si>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</si>
  <si>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</si>
  <si>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</si>
  <si>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</si>
  <si>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</si>
  <si>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</si>
  <si>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</si>
  <si>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</si>
  <si>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</si>
  <si>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</si>
  <si>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</si>
  <si>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</si>
  <si>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</si>
  <si>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</si>
  <si>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</si>
  <si>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</si>
  <si>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</si>
  <si>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</si>
  <si>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</si>
  <si>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</si>
  <si>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</si>
  <si>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</si>
  <si>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</si>
  <si>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</si>
  <si>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</si>
  <si>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</si>
  <si>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</si>
  <si>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</si>
  <si>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</si>
  <si>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</si>
  <si>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</si>
  <si>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</si>
  <si>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</si>
  <si>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</si>
  <si>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</si>
  <si>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</si>
  <si>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</si>
  <si>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</si>
  <si>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</si>
  <si>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</si>
  <si>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</si>
  <si>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</si>
  <si>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</si>
  <si>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</si>
  <si>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</si>
  <si>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</si>
  <si>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</si>
  <si>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</si>
  <si>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</si>
  <si>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</si>
  <si>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</si>
  <si>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</si>
  <si>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</si>
  <si>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</si>
  <si>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</si>
  <si>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</si>
  <si>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</si>
  <si>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</si>
  <si>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</si>
  <si>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</si>
  <si>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</si>
  <si>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</si>
  <si>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</si>
  <si>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</si>
  <si>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</si>
  <si>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</si>
  <si>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</si>
  <si>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</si>
  <si>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</si>
  <si>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</si>
  <si>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</si>
  <si>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</si>
  <si>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</si>
  <si>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</si>
  <si>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</si>
  <si>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</si>
  <si>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</si>
  <si>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</si>
  <si>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</si>
  <si>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</si>
  <si>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</si>
  <si>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</si>
  <si>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</si>
  <si>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</si>
  <si>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</si>
  <si>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</si>
  <si>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</si>
  <si>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</si>
  <si>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</si>
  <si>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</si>
  <si>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</si>
  <si>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</si>
  <si>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</si>
  <si>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</si>
  <si>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</si>
  <si>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</si>
  <si>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</si>
  <si>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</si>
  <si>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</si>
  <si>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</si>
  <si>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</si>
  <si>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</si>
  <si>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</si>
  <si>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</si>
  <si>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</si>
  <si>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</si>
  <si>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</si>
  <si>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</si>
  <si>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</si>
  <si>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</si>
  <si>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</si>
  <si>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</si>
  <si>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</si>
  <si>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</si>
  <si>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</si>
  <si>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</si>
  <si>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</si>
  <si>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</si>
  <si>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</si>
  <si>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</si>
  <si>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</si>
  <si>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</si>
  <si>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</si>
  <si>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</si>
  <si>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</si>
  <si>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</si>
  <si>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</si>
  <si>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</si>
  <si>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</si>
  <si>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</si>
  <si>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</si>
  <si>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</si>
  <si>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</si>
  <si>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</si>
  <si>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</si>
  <si>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</si>
  <si>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</si>
  <si>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</si>
  <si>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</si>
  <si>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</si>
  <si>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</si>
  <si>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</si>
  <si>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</si>
  <si>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</si>
  <si>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</si>
  <si>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</si>
  <si>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</si>
  <si>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</si>
  <si>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</si>
  <si>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</si>
  <si>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</si>
  <si>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</si>
  <si>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</si>
  <si>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</si>
  <si>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</si>
  <si>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</si>
  <si>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</si>
  <si>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</si>
  <si>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</si>
  <si>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</si>
  <si>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</si>
  <si>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</si>
  <si>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</si>
  <si>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</si>
  <si>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</si>
  <si>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</si>
  <si>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</si>
  <si>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</si>
  <si>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</si>
  <si>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</si>
  <si>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</si>
  <si>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</si>
  <si>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</si>
  <si>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</si>
  <si>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</si>
  <si>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</si>
  <si>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</si>
  <si>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</si>
  <si>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</si>
  <si>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</si>
  <si>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</si>
  <si>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</si>
  <si>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</si>
  <si>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</si>
  <si>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</si>
  <si>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</si>
  <si>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</si>
  <si>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</si>
  <si>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</si>
  <si>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</si>
  <si>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</si>
  <si>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</si>
  <si>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</si>
  <si>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</si>
  <si>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</si>
  <si>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</si>
  <si>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</si>
  <si>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</si>
  <si>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</si>
  <si>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</si>
  <si>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</si>
  <si>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</si>
  <si>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</si>
  <si>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</si>
  <si>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</si>
  <si>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</si>
  <si>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</si>
  <si>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</si>
  <si>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</si>
  <si>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</si>
  <si>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</si>
  <si>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</si>
  <si>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</si>
  <si>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</si>
  <si>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</si>
  <si>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</si>
  <si>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</si>
  <si>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</si>
  <si>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</si>
  <si>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</si>
  <si>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</si>
  <si>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</si>
  <si>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</si>
  <si>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</si>
  <si>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</si>
  <si>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</si>
  <si>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</si>
  <si>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</si>
  <si>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</si>
  <si>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</si>
  <si>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</si>
  <si>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</si>
  <si>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</si>
  <si>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</si>
  <si>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</si>
  <si>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</si>
  <si>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</si>
  <si>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</si>
  <si>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</si>
  <si>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</si>
  <si>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</si>
  <si>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</si>
  <si>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</si>
  <si>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</si>
  <si>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</si>
  <si>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</si>
  <si>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</si>
  <si>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</si>
  <si>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</si>
  <si>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</si>
  <si>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</si>
  <si>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</si>
  <si>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</si>
  <si>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</si>
  <si>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</si>
  <si>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</si>
  <si>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</si>
  <si>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</si>
  <si>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</si>
  <si>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</si>
  <si>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</si>
  <si>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</si>
  <si>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</si>
  <si>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</si>
  <si>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</si>
  <si>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</si>
  <si>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</si>
  <si>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</si>
  <si>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</si>
  <si>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</si>
  <si>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</si>
  <si>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</si>
  <si>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</si>
  <si>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</si>
  <si>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</si>
  <si>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</si>
  <si>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</si>
  <si>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</si>
  <si>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</si>
  <si>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</si>
  <si>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</si>
  <si>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</si>
  <si>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</si>
  <si>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</si>
  <si>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</si>
  <si>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</si>
  <si>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</si>
  <si>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</si>
  <si>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</si>
  <si>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</si>
  <si>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</si>
  <si>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</si>
  <si>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</si>
  <si>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</si>
  <si>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</si>
  <si>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</si>
  <si>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</si>
  <si>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</si>
  <si>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</si>
  <si>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</si>
  <si>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</si>
  <si>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</si>
  <si>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</si>
  <si>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</si>
  <si>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</si>
  <si>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</si>
  <si>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</si>
  <si>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</si>
  <si>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</si>
  <si>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</si>
  <si>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</si>
  <si>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</si>
  <si>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</si>
  <si>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</si>
  <si>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</si>
  <si>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</si>
  <si>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</si>
  <si>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</si>
  <si>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</si>
  <si>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</si>
  <si>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</si>
  <si>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</si>
  <si>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</si>
  <si>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</si>
  <si>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</si>
  <si>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</si>
  <si>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</si>
  <si>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</si>
  <si>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</si>
  <si>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</si>
  <si>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</si>
  <si>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</si>
  <si>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</si>
  <si>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</si>
  <si>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</si>
  <si>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</si>
  <si>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</si>
  <si>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</si>
  <si>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</si>
  <si>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</si>
  <si>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</si>
  <si>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</si>
  <si>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</si>
  <si>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</si>
  <si>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</si>
  <si>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</si>
  <si>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</si>
  <si>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</si>
  <si>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</si>
  <si>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</si>
  <si>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</si>
  <si>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</si>
  <si>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</si>
  <si>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</si>
  <si>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</si>
  <si>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</si>
  <si>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</si>
  <si>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</si>
  <si>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</si>
  <si>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</si>
  <si>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</si>
  <si>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</si>
  <si>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</si>
  <si>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</si>
  <si>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</si>
  <si>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</si>
  <si>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</si>
  <si>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</si>
  <si>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</si>
  <si>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</si>
  <si>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</si>
  <si>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</si>
  <si>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</si>
  <si>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</si>
  <si>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</si>
  <si>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</si>
  <si>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</si>
  <si>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</si>
  <si>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</si>
  <si>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</si>
  <si>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</si>
  <si>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</si>
  <si>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</si>
  <si>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</si>
  <si>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</si>
  <si>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</si>
  <si>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</si>
  <si>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</si>
  <si>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</si>
  <si>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</si>
  <si>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</si>
  <si>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</si>
  <si>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</si>
  <si>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</si>
  <si>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</si>
  <si>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</si>
  <si>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</si>
  <si>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</si>
  <si>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</si>
  <si>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</si>
  <si>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</si>
  <si>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</si>
  <si>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</si>
  <si>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</si>
  <si>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</si>
  <si>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</si>
  <si>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</si>
  <si>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</si>
  <si>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</si>
  <si>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</si>
  <si>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</si>
  <si>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</si>
  <si>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</si>
  <si>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</si>
  <si>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</si>
  <si>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</si>
  <si>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</si>
  <si>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</si>
  <si>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</si>
  <si>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</si>
  <si>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</si>
  <si>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</si>
  <si>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</si>
  <si>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</si>
  <si>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</si>
  <si>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</si>
  <si>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</si>
  <si>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</si>
  <si>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</si>
  <si>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</si>
  <si>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</si>
  <si>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</si>
  <si>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</si>
  <si>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</si>
  <si>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</si>
  <si>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</si>
  <si>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</si>
  <si>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</si>
  <si>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</si>
  <si>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</si>
  <si>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</si>
  <si>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</si>
  <si>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</si>
  <si>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</si>
  <si>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</si>
  <si>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</si>
  <si>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</si>
  <si>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</si>
  <si>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</si>
  <si>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</si>
  <si>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</si>
  <si>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</si>
  <si>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</si>
  <si>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</si>
  <si>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</si>
  <si>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</si>
  <si>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</si>
  <si>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</si>
  <si>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</si>
  <si>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</si>
  <si>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</si>
  <si>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</si>
  <si>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</si>
  <si>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</si>
  <si>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</si>
  <si>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</si>
  <si>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</si>
  <si>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</si>
  <si>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</si>
  <si>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</si>
  <si>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</si>
  <si>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</si>
  <si>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</si>
  <si>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</si>
  <si>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</si>
  <si>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</si>
  <si>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</si>
  <si>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</si>
  <si>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</si>
  <si>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</si>
  <si>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</si>
  <si>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</si>
  <si>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</si>
  <si>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</si>
  <si>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</si>
  <si>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</si>
  <si>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</si>
  <si>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</si>
  <si>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</si>
  <si>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</si>
  <si>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</si>
  <si>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</si>
  <si>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</si>
  <si>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</si>
  <si>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</si>
  <si>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</si>
  <si>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</si>
  <si>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</si>
  <si>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</si>
  <si>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</si>
  <si>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</si>
  <si>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</si>
  <si>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</si>
  <si>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</si>
  <si>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</si>
  <si>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</si>
  <si>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</si>
  <si>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</si>
  <si>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</si>
  <si>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</si>
  <si>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</si>
  <si>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</si>
  <si>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</si>
  <si>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</si>
  <si>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</si>
  <si>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</si>
  <si>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</si>
  <si>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</si>
  <si>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</si>
  <si>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</si>
  <si>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</si>
  <si>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</si>
  <si>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</si>
  <si>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</si>
  <si>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</si>
  <si>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</si>
  <si>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</si>
  <si>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</si>
  <si>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</si>
  <si>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</si>
  <si>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</si>
  <si>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</si>
  <si>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</si>
  <si>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</si>
  <si>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</si>
  <si>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</si>
  <si>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</si>
  <si>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</si>
  <si>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</si>
  <si>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</si>
  <si>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</si>
  <si>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</si>
  <si>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</si>
  <si>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</si>
  <si>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</si>
  <si>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</si>
  <si>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</si>
  <si>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</si>
  <si>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</si>
  <si>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</si>
  <si>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</si>
  <si>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</si>
  <si>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</si>
  <si>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</si>
  <si>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</si>
  <si>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</si>
  <si>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</si>
  <si>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</si>
  <si>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</si>
  <si>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</si>
  <si>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</si>
  <si>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</si>
  <si>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</si>
  <si>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</si>
  <si>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</si>
  <si>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</si>
  <si>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</si>
  <si>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</si>
  <si>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</si>
  <si>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</si>
  <si>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</si>
  <si>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</si>
  <si>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</si>
  <si>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</si>
  <si>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</si>
  <si>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</si>
  <si>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</si>
  <si>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</si>
  <si>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</si>
  <si>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</si>
  <si>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</si>
  <si>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</si>
  <si>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</si>
  <si>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</si>
  <si>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</si>
  <si>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</si>
  <si>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</si>
  <si>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</si>
  <si>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</si>
  <si>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</si>
  <si>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</si>
  <si>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</si>
  <si>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</si>
  <si>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</si>
  <si>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</si>
  <si>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</si>
  <si>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</si>
  <si>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</si>
  <si>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</si>
  <si>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</si>
  <si>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</si>
  <si>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</si>
  <si>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</si>
  <si>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</si>
  <si>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</si>
  <si>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</si>
  <si>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</si>
  <si>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</si>
  <si>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</si>
  <si>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</si>
  <si>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</si>
  <si>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</si>
  <si>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</si>
  <si>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</si>
  <si>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</si>
  <si>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</si>
  <si>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</si>
  <si>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</si>
  <si>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</si>
  <si>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</si>
  <si>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</si>
  <si>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</si>
  <si>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</si>
  <si>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</si>
  <si>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</si>
  <si>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</si>
  <si>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</si>
  <si>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</si>
  <si>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</si>
  <si>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</si>
  <si>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</si>
  <si>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</si>
  <si>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</si>
  <si>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</si>
  <si>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</si>
  <si>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</si>
  <si>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</si>
  <si>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</si>
  <si>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</si>
  <si>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</si>
  <si>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</si>
  <si>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</si>
  <si>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</si>
  <si>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</si>
  <si>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</si>
  <si>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</si>
  <si>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</si>
  <si>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</si>
  <si>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</si>
  <si>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</si>
  <si>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</si>
  <si>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</si>
  <si>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</si>
  <si>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</si>
  <si>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</si>
  <si>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</si>
  <si>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</si>
  <si>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</si>
  <si>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</si>
  <si>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</si>
  <si>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</si>
  <si>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</si>
  <si>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</si>
  <si>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</si>
  <si>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</si>
  <si>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</si>
  <si>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</si>
  <si>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</si>
  <si>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</si>
  <si>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</si>
  <si>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</si>
  <si>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</si>
  <si>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</si>
  <si>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</si>
  <si>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</si>
  <si>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</si>
  <si>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</si>
  <si>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</si>
  <si>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</si>
  <si>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</si>
  <si>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</si>
  <si>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</si>
  <si>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</si>
  <si>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</si>
  <si>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</si>
  <si>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</si>
  <si>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</si>
  <si>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</si>
  <si>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</si>
  <si>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</si>
  <si>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</si>
  <si>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</si>
  <si>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</si>
  <si>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</si>
  <si>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</si>
  <si>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</si>
  <si>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</si>
  <si>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</si>
  <si>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</si>
  <si>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</si>
  <si>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</si>
  <si>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</si>
  <si>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</si>
  <si>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</si>
  <si>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</si>
  <si>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</si>
  <si>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</si>
  <si>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</si>
  <si>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</si>
  <si>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</si>
  <si>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</si>
  <si>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</si>
  <si>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</si>
  <si>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</si>
  <si>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</si>
  <si>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</si>
  <si>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</si>
  <si>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</si>
  <si>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</si>
  <si>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</si>
  <si>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</si>
  <si>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</si>
  <si>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</si>
  <si>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</si>
  <si>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</si>
  <si>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</si>
  <si>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</si>
  <si>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</si>
  <si>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</si>
  <si>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</si>
  <si>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</si>
  <si>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</si>
  <si>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</si>
  <si>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</si>
  <si>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</si>
  <si>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</si>
  <si>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</si>
  <si>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</si>
  <si>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</si>
  <si>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</si>
  <si>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</si>
  <si>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</si>
  <si>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</si>
  <si>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</si>
  <si>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</si>
  <si>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</si>
  <si>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</si>
  <si>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</si>
  <si>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</si>
  <si>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</si>
  <si>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</si>
  <si>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</si>
  <si>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</si>
  <si>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</si>
  <si>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</si>
  <si>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</si>
  <si>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</si>
  <si>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</si>
  <si>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</si>
  <si>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</si>
  <si>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</si>
  <si>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</si>
  <si>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</si>
  <si>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</si>
  <si>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</si>
  <si>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</si>
  <si>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</si>
  <si>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</si>
  <si>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</si>
  <si>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</si>
  <si>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</si>
  <si>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</si>
  <si>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</si>
  <si>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</si>
  <si>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</si>
  <si>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</si>
  <si>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</si>
  <si>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</si>
  <si>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</si>
  <si>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</si>
  <si>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</si>
  <si>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</si>
  <si>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</si>
  <si>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</si>
  <si>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</si>
  <si>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</si>
  <si>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</si>
  <si>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</si>
  <si>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</si>
  <si>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</si>
  <si>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</si>
  <si>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</si>
  <si>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</si>
  <si>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</si>
  <si>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</si>
  <si>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</si>
  <si>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</si>
  <si>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</si>
  <si>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</si>
  <si>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</si>
  <si>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</si>
  <si>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</si>
  <si>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</si>
  <si>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</si>
  <si>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</si>
  <si>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</si>
  <si>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</si>
  <si>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</si>
  <si>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</si>
  <si>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</si>
  <si>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</si>
  <si>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</si>
  <si>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</si>
  <si>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</si>
  <si>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</si>
  <si>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</si>
  <si>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</si>
  <si>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</si>
  <si>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</si>
  <si>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</si>
  <si>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</si>
  <si>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</si>
  <si>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</si>
  <si>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</si>
  <si>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</si>
  <si>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</si>
  <si>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</si>
  <si>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</si>
  <si>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</si>
  <si>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</si>
  <si>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</si>
  <si>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</si>
  <si>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</si>
  <si>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</si>
  <si>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</si>
  <si>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</si>
  <si>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</si>
  <si>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</si>
  <si>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</si>
  <si>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</si>
  <si>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</si>
  <si>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</si>
  <si>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</si>
  <si>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</si>
  <si>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</si>
  <si>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</si>
  <si>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</si>
  <si>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</si>
  <si>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</si>
  <si>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</si>
  <si>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</si>
  <si>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</si>
  <si>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</si>
  <si>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</si>
  <si>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</si>
  <si>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</si>
  <si>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</si>
  <si>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</si>
  <si>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</si>
  <si>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</si>
  <si>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</si>
  <si>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</si>
  <si>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</si>
  <si>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</si>
  <si>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</si>
  <si>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</si>
  <si>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</si>
  <si>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</si>
  <si>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</si>
  <si>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</si>
  <si>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</si>
  <si>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</si>
  <si>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</si>
  <si>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</si>
  <si>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</si>
  <si>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</si>
  <si>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</si>
  <si>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</si>
  <si>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</si>
  <si>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</si>
  <si>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</si>
  <si>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</si>
  <si>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</si>
  <si>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</si>
  <si>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</si>
  <si>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</si>
  <si>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</si>
  <si>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</si>
  <si>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</si>
  <si>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</si>
  <si>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</si>
  <si>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</si>
  <si>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</si>
  <si>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</si>
  <si>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</si>
  <si>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</si>
  <si>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</si>
  <si>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</si>
  <si>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</si>
  <si>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</si>
  <si>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</si>
  <si>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</si>
  <si>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</si>
  <si>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</si>
  <si>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</si>
  <si>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</si>
  <si>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</si>
  <si>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</si>
  <si>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</si>
  <si>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</si>
  <si>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</si>
  <si>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</si>
  <si>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</si>
  <si>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</si>
  <si>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</si>
  <si>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</si>
  <si>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</si>
  <si>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</si>
  <si>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</si>
  <si>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</si>
  <si>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</si>
  <si>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</si>
  <si>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</si>
  <si>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</si>
  <si>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</si>
  <si>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</si>
  <si>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</si>
  <si>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</si>
  <si>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</si>
  <si>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</si>
  <si>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</si>
  <si>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</si>
  <si>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</si>
  <si>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</si>
  <si>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</si>
  <si>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</si>
  <si>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</si>
  <si>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</si>
  <si>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</si>
  <si>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</si>
  <si>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</si>
  <si>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</si>
  <si>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</si>
  <si>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</si>
  <si>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</si>
  <si>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</si>
  <si>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</si>
  <si>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</si>
  <si>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</si>
  <si>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</si>
  <si>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</si>
  <si>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</si>
  <si>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</si>
  <si>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</si>
  <si>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</si>
  <si>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</si>
  <si>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</si>
  <si>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</si>
  <si>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</si>
  <si>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</si>
  <si>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</si>
  <si>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</si>
  <si>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</si>
  <si>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</si>
  <si>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</si>
  <si>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</si>
  <si>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</si>
  <si>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</si>
  <si>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</si>
  <si>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</si>
  <si>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</si>
  <si>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</si>
  <si>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</si>
  <si>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</si>
  <si>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</si>
  <si>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</si>
  <si>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</si>
  <si>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</si>
  <si>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</si>
  <si>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</si>
  <si>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</si>
  <si>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</si>
  <si>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</si>
  <si>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</si>
  <si>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</si>
  <si>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</si>
  <si>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</si>
  <si>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</si>
  <si>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</si>
  <si>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</si>
  <si>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</si>
  <si>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</si>
  <si>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</si>
  <si>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</si>
  <si>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</si>
  <si>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</si>
  <si>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</si>
  <si>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</si>
  <si>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</si>
  <si>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</si>
  <si>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</si>
  <si>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</si>
  <si>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</si>
  <si>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</si>
  <si>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</si>
  <si>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</si>
  <si>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</si>
  <si>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</si>
  <si>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</si>
  <si>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</si>
  <si>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</si>
  <si>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</si>
  <si>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</si>
  <si>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</si>
  <si>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</si>
  <si>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</si>
  <si>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</si>
  <si>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</si>
  <si>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</si>
  <si>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</si>
  <si>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</si>
  <si>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</si>
  <si>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</si>
  <si>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</si>
  <si>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</si>
  <si>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</si>
  <si>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</si>
  <si>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</si>
  <si>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</si>
  <si>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</si>
  <si>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</si>
  <si>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</si>
  <si>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</si>
  <si>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</si>
  <si>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</si>
  <si>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</si>
  <si>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</si>
  <si>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</si>
  <si>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</si>
  <si>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</si>
  <si>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</si>
  <si>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</si>
  <si>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</si>
  <si>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</si>
  <si>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</si>
  <si>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</si>
  <si>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</si>
  <si>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</si>
  <si>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</si>
  <si>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</si>
  <si>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</si>
  <si>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</si>
  <si>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</si>
  <si>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</si>
  <si>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</si>
  <si>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</si>
  <si>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</si>
  <si>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</si>
  <si>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</si>
  <si>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</si>
  <si>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</si>
  <si>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</si>
  <si>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</si>
  <si>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</si>
  <si>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</si>
  <si>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</si>
  <si>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</si>
  <si>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</si>
  <si>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</si>
  <si>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</si>
  <si>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</si>
  <si>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</si>
  <si>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</si>
  <si>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</si>
  <si>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</si>
  <si>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</si>
  <si>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</si>
  <si>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</si>
  <si>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</si>
  <si>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</si>
  <si>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</si>
  <si>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</si>
  <si>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</si>
  <si>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</si>
  <si>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</si>
  <si>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</si>
  <si>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</si>
  <si>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</si>
  <si>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</si>
  <si>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</si>
  <si>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</si>
  <si>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</si>
  <si>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</si>
  <si>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</si>
  <si>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</si>
  <si>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</si>
  <si>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</si>
  <si>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</si>
  <si>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</si>
  <si>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</si>
  <si>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</si>
  <si>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</si>
  <si>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</si>
  <si>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</si>
  <si>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</si>
  <si>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</si>
  <si>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</si>
  <si>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</si>
  <si>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</si>
  <si>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</si>
  <si>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</si>
  <si>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</si>
  <si>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</si>
  <si>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</si>
  <si>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</si>
  <si>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</si>
  <si>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</si>
  <si>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</si>
  <si>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</si>
  <si>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</si>
  <si>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</si>
  <si>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</si>
  <si>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</si>
  <si>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</si>
  <si>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</si>
  <si>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</si>
  <si>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</si>
  <si>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</si>
  <si>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</si>
  <si>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</si>
  <si>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</si>
  <si>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</si>
  <si>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</si>
  <si>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</si>
  <si>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</si>
  <si>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</si>
  <si>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</si>
  <si>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</si>
  <si>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</si>
  <si>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</si>
  <si>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</si>
  <si>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</si>
  <si>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</si>
  <si>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</si>
  <si>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</si>
  <si>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</si>
  <si>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</si>
  <si>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</si>
  <si>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</si>
  <si>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</si>
  <si>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</si>
  <si>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</si>
  <si>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</si>
  <si>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</si>
  <si>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</si>
  <si>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</si>
  <si>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</si>
  <si>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</si>
  <si>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</si>
  <si>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</si>
  <si>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</si>
  <si>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</si>
  <si>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</si>
  <si>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</si>
  <si>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</si>
  <si>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</si>
  <si>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</si>
  <si>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</si>
  <si>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</si>
  <si>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</si>
  <si>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</si>
  <si>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</si>
  <si>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</si>
  <si>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</si>
  <si>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</si>
  <si>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</si>
  <si>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</si>
  <si>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</si>
  <si>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</si>
  <si>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</si>
  <si>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</si>
  <si>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</si>
  <si>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</si>
  <si>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</si>
  <si>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</si>
  <si>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</si>
  <si>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</si>
  <si>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</si>
  <si>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</si>
  <si>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</si>
  <si>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</si>
  <si>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</si>
  <si>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</si>
  <si>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</si>
  <si>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</si>
  <si>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</si>
  <si>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</si>
  <si>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</si>
  <si>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</si>
  <si>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</si>
  <si>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</si>
  <si>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</si>
  <si>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</si>
  <si>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</si>
  <si>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</si>
  <si>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</si>
  <si>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</si>
  <si>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</si>
  <si>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</si>
  <si>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</si>
  <si>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</si>
  <si>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</si>
  <si>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</si>
  <si>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</si>
  <si>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</si>
  <si>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</si>
  <si>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</si>
  <si>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</si>
  <si>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</si>
  <si>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</si>
  <si>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</si>
  <si>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</si>
  <si>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</si>
  <si>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</si>
  <si>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</si>
  <si>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</si>
  <si>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</si>
  <si>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</si>
  <si>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</si>
  <si>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</si>
  <si>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</si>
  <si>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</si>
  <si>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</si>
  <si>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</si>
  <si>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</si>
  <si>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</si>
  <si>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</si>
  <si>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</si>
  <si>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</si>
  <si>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</si>
  <si>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</si>
  <si>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</si>
  <si>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</si>
  <si>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</si>
  <si>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</si>
  <si>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</si>
  <si>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</si>
  <si>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</si>
  <si>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</si>
  <si>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</si>
  <si>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</si>
  <si>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</si>
  <si>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</si>
  <si>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</si>
  <si>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</si>
  <si>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</si>
  <si>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</si>
  <si>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</si>
  <si>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</si>
  <si>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</si>
  <si>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</si>
  <si>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</si>
  <si>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</si>
  <si>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</si>
  <si>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</si>
  <si>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</si>
  <si>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</si>
  <si>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</si>
  <si>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</si>
  <si>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</si>
  <si>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</si>
  <si>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</si>
  <si>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</si>
  <si>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</si>
  <si>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</si>
  <si>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</si>
  <si>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</si>
  <si>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</si>
  <si>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</si>
  <si>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</si>
  <si>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</si>
  <si>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</si>
  <si>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</si>
  <si>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</si>
  <si>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</si>
  <si>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</si>
  <si>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</si>
  <si>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</si>
  <si>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</si>
  <si>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</si>
  <si>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</si>
  <si>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</si>
  <si>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</si>
  <si>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</si>
  <si>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</si>
  <si>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</si>
  <si>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</si>
  <si>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</si>
  <si>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</si>
  <si>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</si>
  <si>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</si>
  <si>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</si>
  <si>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</si>
  <si>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</si>
  <si>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</si>
  <si>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</si>
  <si>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</si>
  <si>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</si>
  <si>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</si>
  <si>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</si>
  <si>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</si>
  <si>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</si>
  <si>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</si>
  <si>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</si>
  <si>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</si>
  <si>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</si>
  <si>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</si>
  <si>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</si>
  <si>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</si>
  <si>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</si>
  <si>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</si>
  <si>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</si>
  <si>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</si>
  <si>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</si>
  <si>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</si>
  <si>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</si>
  <si>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</si>
  <si>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</si>
  <si>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</si>
  <si>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</si>
  <si>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</si>
  <si>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</si>
  <si>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</si>
  <si>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</si>
  <si>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</si>
  <si>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</si>
  <si>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</si>
  <si>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</si>
  <si>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</si>
  <si>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</si>
  <si>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</si>
  <si>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</si>
  <si>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</si>
  <si>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</si>
  <si>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</si>
  <si>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</si>
  <si>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</si>
  <si>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</si>
  <si>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</si>
  <si>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</si>
  <si>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</si>
  <si>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</si>
  <si>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</si>
  <si>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</si>
  <si>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</si>
  <si>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</si>
  <si>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</si>
  <si>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</si>
  <si>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</si>
  <si>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</si>
  <si>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</si>
  <si>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</si>
  <si>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</si>
  <si>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</si>
  <si>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</si>
  <si>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</si>
  <si>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</si>
  <si>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</si>
  <si>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</si>
  <si>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</si>
  <si>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</si>
  <si>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</si>
  <si>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</si>
  <si>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</si>
  <si>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</si>
  <si>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</si>
  <si>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</si>
  <si>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</si>
  <si>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</si>
  <si>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</si>
  <si>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</si>
  <si>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</si>
  <si>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</si>
  <si>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</si>
  <si>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</si>
  <si>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</si>
  <si>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</si>
  <si>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</si>
  <si>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</si>
  <si>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</si>
  <si>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</si>
  <si>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</si>
  <si>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</si>
  <si>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</si>
  <si>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</si>
  <si>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</si>
  <si>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</si>
  <si>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</si>
  <si>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</si>
  <si>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</si>
  <si>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</si>
  <si>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</si>
  <si>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</si>
  <si>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</si>
  <si>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</si>
  <si>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</si>
  <si>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</si>
  <si>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</si>
  <si>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</si>
  <si>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</si>
  <si>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</si>
  <si>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</si>
  <si>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</si>
  <si>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</si>
  <si>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</si>
  <si>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</si>
  <si>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</si>
  <si>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</si>
  <si>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</si>
  <si>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</si>
  <si>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</si>
  <si>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</si>
  <si>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</si>
  <si>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</si>
  <si>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</si>
  <si>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</si>
  <si>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</si>
  <si>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</si>
  <si>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</si>
  <si>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</si>
  <si>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</si>
  <si>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</si>
  <si>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</si>
  <si>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</si>
  <si>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</si>
  <si>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</si>
  <si>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</si>
  <si>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</si>
  <si>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</si>
  <si>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</si>
  <si>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</si>
  <si>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</si>
  <si>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</si>
  <si>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</si>
  <si>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</si>
  <si>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</si>
  <si>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</si>
  <si>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</si>
  <si>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</si>
  <si>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</si>
  <si>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</si>
  <si>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</si>
  <si>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</si>
  <si>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</si>
  <si>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</si>
  <si>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</si>
  <si>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</si>
  <si>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</si>
  <si>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</si>
  <si>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</si>
  <si>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</si>
  <si>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</si>
  <si>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</si>
  <si>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</si>
  <si>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</si>
  <si>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</si>
  <si>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</si>
  <si>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</si>
  <si>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</si>
  <si>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</si>
  <si>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</si>
  <si>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</si>
  <si>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</si>
  <si>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</si>
  <si>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</si>
  <si>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</si>
  <si>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</si>
  <si>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</si>
  <si>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</si>
  <si>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</si>
  <si>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</si>
  <si>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</si>
  <si>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</si>
  <si>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</si>
  <si>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</si>
  <si>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</si>
  <si>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</si>
  <si>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</si>
  <si>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</si>
  <si>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</si>
  <si>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</si>
  <si>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</si>
  <si>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</si>
  <si>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</si>
  <si>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</si>
  <si>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</si>
  <si>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</si>
  <si>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</si>
  <si>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</si>
  <si>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</si>
  <si>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</si>
  <si>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</si>
  <si>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</si>
  <si>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</si>
  <si>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</si>
  <si>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</si>
  <si>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</si>
  <si>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</si>
  <si>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</si>
  <si>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</si>
  <si>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</si>
  <si>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</si>
  <si>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</si>
  <si>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</si>
  <si>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</si>
  <si>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</si>
  <si>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</si>
  <si>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</si>
  <si>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</si>
  <si>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</si>
  <si>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</si>
  <si>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</si>
  <si>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</si>
  <si>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</si>
  <si>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</si>
  <si>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</si>
  <si>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</si>
  <si>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</si>
  <si>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</si>
  <si>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</si>
  <si>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</si>
  <si>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</si>
  <si>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</si>
  <si>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</si>
  <si>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</si>
  <si>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</si>
  <si>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</si>
  <si>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</si>
  <si>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</si>
  <si>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</si>
  <si>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</si>
  <si>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</si>
  <si>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</si>
  <si>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</si>
  <si>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</si>
  <si>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</si>
  <si>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</si>
  <si>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</si>
  <si>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</si>
  <si>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</si>
  <si>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</si>
  <si>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</si>
  <si>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</si>
  <si>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</si>
  <si>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</si>
  <si>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</si>
  <si>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</si>
  <si>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</si>
  <si>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</si>
  <si>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</si>
  <si>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</si>
  <si>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</si>
  <si>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</si>
  <si>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</si>
  <si>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</si>
  <si>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</si>
  <si>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</si>
  <si>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</si>
  <si>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</si>
  <si>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</si>
  <si>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</si>
  <si>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</si>
  <si>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</si>
  <si>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</si>
  <si>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</si>
  <si>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</si>
  <si>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</si>
  <si>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</si>
  <si>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</si>
  <si>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</si>
  <si>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</si>
  <si>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</si>
  <si>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</si>
  <si>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</si>
  <si>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</si>
  <si>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</si>
  <si>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</si>
  <si>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</si>
  <si>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</si>
  <si>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</si>
  <si>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</si>
  <si>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</si>
  <si>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</si>
  <si>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</si>
  <si>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</si>
  <si>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</si>
  <si>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</si>
  <si>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</si>
  <si>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</si>
  <si>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</si>
  <si>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</si>
  <si>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</si>
  <si>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</si>
  <si>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</si>
  <si>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</si>
  <si>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</si>
  <si>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</si>
  <si>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</si>
  <si>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</si>
  <si>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</si>
  <si>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</si>
  <si>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</si>
  <si>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</si>
  <si>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</si>
  <si>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</si>
  <si>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</si>
  <si>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</si>
  <si>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</si>
  <si>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</si>
  <si>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</si>
  <si>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</si>
  <si>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</si>
  <si>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</si>
  <si>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</si>
  <si>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</si>
  <si>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</si>
  <si>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</si>
  <si>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</si>
  <si>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</si>
  <si>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</si>
  <si>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</si>
  <si>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</si>
  <si>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</si>
  <si>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</si>
  <si>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</si>
  <si>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</si>
  <si>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</si>
  <si>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</si>
  <si>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</si>
  <si>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</si>
  <si>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</si>
  <si>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</si>
  <si>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</si>
  <si>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</si>
  <si>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</si>
  <si>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</si>
  <si>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</si>
  <si>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</si>
  <si>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</si>
  <si>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</si>
  <si>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</si>
  <si>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</si>
  <si>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</si>
  <si>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</si>
  <si>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</si>
  <si>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</si>
  <si>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</si>
  <si>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</si>
  <si>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</si>
  <si>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</si>
  <si>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</si>
  <si>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</si>
  <si>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</si>
  <si>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</si>
  <si>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</si>
  <si>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</si>
  <si>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</si>
  <si>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</si>
  <si>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</si>
  <si>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</si>
  <si>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</si>
  <si>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</si>
  <si>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</si>
  <si>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</si>
  <si>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</si>
  <si>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</si>
  <si>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</si>
  <si>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</si>
  <si>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</si>
  <si>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</si>
  <si>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</si>
  <si>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</si>
  <si>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</si>
  <si>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</si>
  <si>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</si>
  <si>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</si>
  <si>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</si>
  <si>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</si>
  <si>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</si>
  <si>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</si>
  <si>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</si>
  <si>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</si>
  <si>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</si>
  <si>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</si>
  <si>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</si>
  <si>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</si>
  <si>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</si>
  <si>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</si>
  <si>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</si>
  <si>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</si>
  <si>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</si>
  <si>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</si>
  <si>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</si>
  <si>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</si>
  <si>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</si>
  <si>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</si>
  <si>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</si>
  <si>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</si>
  <si>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</si>
  <si>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</si>
  <si>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</si>
  <si>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</si>
  <si>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</si>
  <si>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</si>
  <si>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</si>
  <si>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</si>
  <si>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</si>
  <si>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</si>
  <si>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</si>
  <si>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</si>
  <si>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</si>
  <si>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</si>
  <si>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</si>
  <si>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</si>
  <si>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</si>
  <si>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</si>
  <si>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</si>
  <si>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</si>
  <si>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</si>
  <si>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</si>
  <si>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</si>
  <si>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</si>
  <si>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</si>
  <si>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</si>
  <si>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</si>
  <si>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</si>
  <si>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</si>
  <si>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</si>
  <si>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</si>
  <si>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</si>
  <si>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</si>
  <si>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</si>
  <si>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</si>
  <si>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</si>
  <si>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</si>
  <si>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</si>
  <si>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</si>
  <si>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</si>
  <si>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</si>
  <si>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</si>
  <si>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</si>
  <si>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</si>
  <si>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</si>
  <si>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</si>
  <si>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</si>
  <si>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</si>
  <si>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</si>
  <si>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</si>
  <si>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</si>
  <si>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</si>
  <si>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</si>
  <si>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</si>
  <si>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</si>
  <si>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</si>
  <si>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</si>
  <si>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</si>
  <si>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</si>
  <si>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</si>
  <si>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</si>
  <si>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</si>
  <si>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</si>
  <si>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</si>
  <si>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</si>
  <si>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</si>
  <si>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</si>
  <si>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</si>
  <si>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</si>
  <si>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</si>
  <si>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</si>
  <si>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</si>
  <si>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</si>
  <si>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</si>
  <si>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</si>
  <si>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</si>
  <si>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</si>
  <si>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</si>
  <si>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</si>
  <si>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</si>
  <si>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</si>
  <si>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</si>
  <si>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</si>
  <si>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</si>
  <si>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</si>
  <si>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</si>
  <si>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</si>
  <si>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</si>
  <si>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</si>
  <si>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</si>
  <si>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</si>
  <si>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</si>
  <si>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</si>
  <si>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</si>
  <si>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</si>
  <si>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</si>
  <si>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</si>
  <si>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</si>
  <si>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</si>
  <si>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</si>
  <si>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</si>
  <si>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</si>
  <si>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</si>
  <si>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</si>
  <si>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</si>
  <si>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</si>
  <si>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</si>
  <si>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</si>
  <si>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</si>
  <si>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</si>
  <si>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</si>
  <si>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</si>
  <si>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</si>
  <si>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</si>
  <si>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</si>
  <si>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</si>
  <si>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</si>
  <si>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</si>
  <si>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</si>
  <si>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</si>
  <si>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</si>
  <si>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</si>
  <si>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</si>
  <si>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</si>
  <si>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</si>
  <si>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</si>
  <si>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</si>
  <si>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</si>
  <si>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</si>
  <si>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</si>
  <si>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</si>
  <si>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</si>
  <si>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</si>
  <si>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</si>
  <si>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</si>
  <si>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</si>
  <si>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</si>
  <si>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</si>
  <si>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</si>
  <si>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</si>
  <si>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</si>
  <si>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</si>
  <si>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</si>
  <si>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</si>
  <si>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</si>
  <si>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</si>
  <si>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</si>
  <si>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</si>
  <si>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</si>
  <si>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</si>
  <si>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</si>
  <si>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</si>
  <si>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</si>
  <si>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</si>
  <si>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</si>
  <si>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</si>
  <si>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</si>
  <si>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</si>
  <si>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</si>
  <si>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</si>
  <si>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</si>
  <si>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</si>
  <si>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</si>
  <si>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</si>
  <si>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</si>
  <si>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</si>
  <si>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</si>
  <si>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</si>
  <si>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</si>
  <si>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</si>
  <si>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</si>
  <si>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</si>
  <si>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</si>
  <si>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</si>
  <si>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</si>
  <si>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</si>
  <si>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</si>
  <si>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</si>
  <si>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</si>
  <si>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</si>
  <si>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</si>
  <si>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</si>
  <si>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</si>
  <si>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</si>
  <si>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</si>
  <si>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</si>
  <si>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</si>
  <si>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</si>
  <si>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</si>
  <si>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</si>
  <si>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</si>
  <si>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</si>
  <si>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</si>
  <si>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</si>
  <si>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</si>
  <si>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</si>
  <si>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</si>
  <si>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</si>
  <si>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</si>
  <si>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</si>
  <si>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</si>
  <si>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</si>
  <si>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</si>
  <si>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</si>
  <si>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</si>
  <si>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</si>
  <si>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</si>
  <si>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</si>
  <si>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</si>
  <si>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</si>
  <si>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</si>
  <si>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</si>
  <si>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</si>
  <si>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</si>
  <si>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</si>
  <si>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</si>
  <si>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</si>
  <si>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</si>
  <si>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</si>
  <si>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</si>
  <si>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</si>
  <si>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</si>
  <si>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</si>
  <si>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</si>
  <si>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</si>
  <si>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</si>
  <si>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</si>
  <si>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</si>
  <si>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</si>
  <si>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</si>
  <si>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</si>
  <si>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</si>
  <si>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</si>
  <si>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</si>
  <si>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</si>
  <si>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</si>
  <si>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</si>
  <si>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</si>
  <si>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</si>
  <si>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</si>
  <si>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</si>
  <si>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</si>
  <si>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</si>
  <si>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</si>
  <si>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</si>
  <si>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</si>
  <si>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</si>
  <si>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</si>
  <si>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</si>
  <si>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</si>
  <si>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</si>
  <si>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</si>
  <si>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</si>
  <si>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</si>
  <si>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</si>
  <si>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</si>
  <si>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</si>
  <si>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</si>
  <si>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</si>
  <si>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</si>
  <si>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</si>
  <si>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</si>
  <si>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</si>
  <si>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</si>
  <si>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</si>
  <si>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</si>
  <si>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</si>
  <si>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</si>
  <si>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</si>
  <si>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</si>
  <si>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</si>
  <si>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</si>
  <si>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</si>
  <si>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</si>
  <si>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</si>
  <si>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</si>
  <si>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</si>
  <si>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</si>
  <si>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</si>
  <si>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</si>
  <si>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</si>
  <si>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</si>
  <si>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</si>
  <si>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</si>
  <si>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</si>
  <si>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</si>
  <si>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</si>
  <si>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</si>
  <si>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</si>
  <si>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</si>
  <si>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</si>
  <si>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</si>
  <si>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</si>
  <si>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</si>
  <si>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</si>
  <si>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</si>
  <si>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</si>
  <si>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</si>
  <si>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</si>
  <si>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</si>
  <si>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</si>
  <si>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</si>
  <si>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</si>
  <si>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</si>
  <si>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</si>
  <si>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</si>
  <si>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</si>
  <si>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</si>
  <si>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</si>
  <si>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</si>
  <si>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</si>
  <si>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</si>
  <si>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</si>
  <si>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</si>
  <si>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</si>
  <si>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</si>
  <si>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</si>
  <si>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</si>
  <si>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</si>
  <si>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</si>
  <si>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</si>
  <si>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</si>
  <si>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</si>
  <si>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</si>
  <si>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</si>
  <si>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</si>
  <si>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</si>
  <si>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</si>
  <si>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</si>
  <si>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</si>
  <si>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</si>
  <si>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</si>
  <si>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</si>
  <si>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</si>
  <si>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</si>
  <si>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</si>
  <si>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</si>
  <si>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</si>
  <si>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</si>
  <si>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</si>
  <si>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</si>
  <si>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</si>
  <si>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</si>
  <si>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</si>
  <si>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</si>
  <si>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</si>
  <si>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</si>
  <si>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</si>
  <si>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</si>
  <si>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</si>
  <si>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</si>
  <si>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</si>
  <si>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</si>
  <si>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</si>
  <si>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</si>
  <si>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</si>
  <si>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</si>
  <si>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</si>
  <si>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</si>
  <si>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</si>
  <si>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</si>
  <si>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</si>
  <si>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</si>
  <si>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</si>
  <si>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</si>
  <si>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</si>
  <si>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</si>
  <si>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</si>
  <si>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</si>
  <si>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</si>
  <si>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</si>
  <si>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</si>
  <si>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</si>
  <si>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</si>
  <si>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</si>
  <si>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</si>
  <si>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</si>
  <si>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</si>
  <si>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</si>
  <si>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</si>
  <si>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</si>
  <si>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</si>
  <si>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</si>
  <si>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</si>
  <si>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</si>
  <si>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</si>
  <si>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</si>
  <si>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</si>
  <si>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</si>
  <si>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</si>
  <si>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</si>
  <si>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</si>
  <si>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</si>
  <si>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</si>
  <si>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</si>
  <si>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</si>
  <si>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</si>
  <si>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</si>
  <si>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</si>
  <si>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</si>
  <si>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</si>
  <si>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</si>
  <si>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</si>
  <si>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</si>
  <si>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</si>
  <si>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</si>
  <si>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</si>
  <si>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</si>
  <si>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</si>
  <si>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</si>
  <si>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</si>
  <si>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</si>
  <si>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</si>
  <si>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</si>
  <si>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</si>
  <si>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</si>
  <si>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</si>
  <si>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</si>
  <si>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</si>
  <si>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</si>
  <si>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</si>
  <si>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</si>
  <si>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</si>
  <si>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</si>
  <si>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</si>
  <si>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</si>
  <si>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</si>
  <si>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</si>
  <si>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</si>
  <si>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</si>
  <si>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</si>
  <si>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</si>
  <si>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</si>
  <si>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</si>
  <si>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</si>
  <si>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</si>
  <si>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</si>
  <si>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</si>
  <si>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</si>
  <si>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</si>
  <si>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</si>
  <si>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</si>
  <si>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</si>
  <si>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</si>
  <si>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</si>
  <si>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</si>
  <si>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</si>
  <si>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</si>
  <si>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</si>
  <si>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</si>
  <si>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</si>
  <si>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</si>
  <si>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</si>
  <si>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</si>
  <si>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</si>
  <si>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</si>
  <si>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</si>
  <si>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</si>
  <si>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</si>
  <si>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</si>
  <si>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</si>
  <si>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</si>
  <si>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</si>
  <si>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</si>
  <si>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</si>
  <si>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</si>
  <si>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</si>
  <si>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</si>
  <si>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</si>
  <si>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</si>
  <si>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</si>
  <si>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</si>
  <si>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</si>
  <si>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</si>
  <si>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</si>
  <si>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</si>
  <si>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</si>
  <si>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</si>
  <si>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</si>
  <si>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</si>
  <si>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</si>
  <si>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</si>
  <si>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</si>
  <si>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</si>
  <si>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</si>
  <si>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</si>
  <si>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</si>
  <si>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</si>
  <si>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</si>
  <si>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</si>
  <si>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</si>
  <si>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</si>
  <si>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</si>
  <si>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</si>
  <si>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</si>
  <si>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</si>
  <si>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</si>
  <si>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</si>
  <si>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</si>
  <si>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</si>
  <si>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</si>
  <si>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</si>
  <si>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</si>
  <si>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</si>
  <si>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</si>
  <si>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</si>
  <si>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</si>
  <si>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</si>
  <si>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</si>
  <si>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</si>
  <si>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</si>
  <si>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</si>
  <si>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</si>
  <si>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</si>
  <si>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</si>
  <si>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</si>
  <si>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</si>
  <si>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</si>
  <si>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</si>
  <si>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</si>
  <si>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</si>
  <si>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</si>
  <si>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</si>
  <si>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</si>
  <si>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</si>
  <si>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</si>
  <si>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</si>
  <si>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</si>
  <si>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</si>
  <si>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</si>
  <si>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</si>
  <si>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</si>
  <si>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</si>
  <si>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</si>
  <si>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</si>
  <si>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</si>
  <si>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</si>
  <si>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</si>
  <si>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</si>
  <si>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</si>
  <si>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</si>
  <si>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</si>
  <si>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</si>
  <si>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</si>
  <si>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</si>
  <si>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</si>
  <si>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</si>
  <si>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</si>
  <si>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</si>
  <si>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</si>
  <si>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</si>
  <si>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</si>
  <si>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</si>
  <si>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</si>
  <si>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</si>
  <si>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</si>
  <si>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</si>
  <si>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</si>
  <si>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</si>
  <si>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</si>
  <si>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</si>
  <si>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</si>
  <si>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</si>
  <si>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</si>
  <si>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</si>
  <si>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</si>
  <si>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</si>
  <si>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</si>
  <si>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</si>
  <si>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</si>
  <si>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</si>
  <si>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</si>
  <si>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</si>
  <si>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</si>
  <si>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</si>
  <si>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</si>
  <si>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</si>
  <si>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</si>
  <si>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</si>
  <si>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</si>
  <si>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</si>
  <si>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</si>
  <si>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</si>
  <si>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</si>
  <si>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</si>
  <si>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</si>
  <si>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</si>
  <si>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</si>
  <si>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</si>
  <si>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</si>
  <si>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</si>
  <si>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</si>
  <si>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</si>
  <si>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</si>
  <si>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</si>
  <si>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</si>
  <si>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</si>
  <si>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</si>
  <si>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</si>
  <si>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</si>
  <si>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</si>
  <si>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</si>
  <si>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</si>
  <si>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</si>
  <si>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</si>
  <si>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</si>
  <si>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</si>
  <si>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</si>
  <si>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</si>
  <si>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</si>
  <si>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</si>
  <si>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</si>
  <si>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</si>
  <si>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</si>
  <si>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</si>
  <si>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</si>
  <si>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</si>
  <si>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</si>
  <si>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</si>
  <si>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</si>
  <si>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</si>
  <si>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</si>
  <si>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</si>
  <si>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</si>
  <si>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</si>
  <si>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</si>
  <si>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</si>
  <si>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</si>
  <si>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</si>
  <si>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</si>
  <si>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</si>
  <si>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</si>
  <si>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</si>
  <si>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</si>
  <si>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</si>
  <si>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</si>
  <si>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</si>
  <si>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</si>
  <si>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</si>
  <si>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</si>
  <si>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</si>
  <si>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</si>
  <si>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</si>
  <si>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</si>
  <si>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</si>
  <si>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</si>
  <si>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</si>
  <si>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</si>
  <si>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</si>
  <si>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</si>
  <si>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</si>
  <si>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</si>
  <si>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</si>
  <si>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</si>
  <si>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</si>
  <si>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</si>
  <si>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</si>
  <si>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</si>
  <si>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</si>
  <si>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</si>
  <si>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</si>
  <si>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</si>
  <si>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</si>
  <si>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</si>
  <si>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</si>
  <si>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</si>
  <si>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</si>
  <si>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</si>
  <si>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</si>
  <si>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</si>
  <si>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</si>
  <si>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</si>
  <si>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</si>
  <si>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</si>
  <si>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</si>
  <si>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</si>
  <si>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</si>
  <si>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</si>
  <si>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</si>
  <si>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</si>
  <si>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</si>
  <si>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</si>
  <si>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</si>
  <si>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</si>
  <si>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</si>
  <si>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</si>
  <si>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</si>
  <si>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</si>
  <si>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</si>
  <si>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</si>
  <si>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</si>
  <si>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</si>
  <si>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</si>
  <si>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</si>
  <si>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</si>
  <si>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</si>
  <si>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</si>
  <si>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</si>
  <si>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</si>
  <si>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</si>
  <si>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</si>
  <si>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</si>
  <si>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</si>
  <si>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</si>
  <si>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</si>
  <si>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</si>
  <si>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</si>
  <si>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</si>
  <si>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</si>
  <si>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</si>
  <si>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</si>
  <si>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</si>
  <si>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</si>
  <si>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</si>
  <si>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</si>
  <si>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</si>
  <si>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</si>
  <si>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</si>
  <si>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</si>
  <si>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</si>
  <si>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</si>
  <si>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</si>
  <si>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</si>
  <si>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</si>
  <si>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</si>
  <si>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</si>
  <si>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</si>
  <si>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</si>
  <si>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</si>
  <si>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</si>
  <si>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</si>
  <si>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</si>
  <si>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</si>
  <si>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</si>
  <si>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</si>
  <si>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</si>
  <si>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</si>
  <si>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</si>
  <si>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</si>
  <si>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</si>
  <si>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</si>
  <si>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</si>
  <si>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</si>
  <si>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</si>
  <si>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</si>
  <si>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</si>
  <si>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</si>
  <si>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</si>
  <si>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</si>
  <si>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</si>
  <si>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</si>
  <si>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</si>
  <si>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</si>
  <si>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</si>
  <si>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</si>
  <si>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</si>
  <si>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</si>
  <si>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</si>
  <si>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</si>
  <si>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</si>
  <si>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</si>
  <si>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</si>
  <si>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</si>
  <si>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</si>
  <si>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</si>
  <si>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</si>
  <si>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</si>
  <si>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</si>
  <si>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</si>
  <si>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</si>
  <si>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</si>
  <si>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</si>
  <si>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</si>
  <si>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</si>
  <si>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</si>
  <si>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</si>
  <si>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</si>
  <si>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</si>
  <si>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</si>
  <si>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</si>
  <si>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</si>
  <si>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</si>
  <si>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</si>
  <si>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</si>
  <si>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</si>
  <si>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</si>
  <si>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</si>
  <si>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</si>
  <si>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</si>
  <si>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</si>
  <si>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</si>
  <si>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</si>
  <si>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</si>
  <si>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</si>
  <si>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</si>
  <si>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</si>
  <si>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</si>
  <si>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</si>
  <si>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</si>
  <si>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</si>
  <si>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</si>
  <si>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</si>
  <si>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</si>
  <si>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</si>
  <si>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</si>
  <si>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</si>
  <si>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</si>
  <si>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</si>
  <si>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</si>
  <si>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</si>
  <si>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</si>
  <si>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</si>
  <si>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</si>
  <si>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</si>
  <si>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</si>
  <si>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</si>
  <si>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</si>
  <si>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</si>
  <si>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</si>
  <si>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</si>
  <si>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</si>
  <si>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</si>
  <si>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</si>
  <si>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</si>
  <si>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</si>
  <si>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</si>
  <si>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</si>
  <si>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</si>
  <si>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</si>
  <si>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</si>
  <si>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</si>
  <si>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</si>
  <si>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</si>
  <si>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</si>
  <si>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</si>
  <si>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</si>
  <si>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</si>
  <si>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</si>
  <si>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</si>
  <si>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</si>
  <si>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</si>
  <si>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</si>
  <si>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</si>
  <si>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</si>
  <si>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</si>
  <si>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</si>
  <si>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</si>
  <si>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</si>
  <si>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</si>
  <si>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</si>
  <si>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</si>
  <si>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</si>
  <si>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</si>
  <si>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</si>
  <si>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</si>
  <si>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</si>
  <si>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</si>
  <si>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</si>
  <si>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</si>
  <si>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</si>
  <si>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</si>
  <si>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</si>
  <si>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</si>
  <si>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</si>
  <si>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</si>
  <si>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</si>
  <si>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</si>
  <si>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</si>
  <si>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</si>
  <si>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</si>
  <si>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</si>
  <si>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</si>
  <si>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</si>
  <si>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</si>
  <si>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</si>
  <si>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</si>
  <si>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</si>
  <si>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</si>
  <si>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</si>
  <si>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</si>
  <si>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</si>
  <si>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</si>
  <si>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</si>
  <si>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</si>
  <si>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</si>
  <si>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</si>
  <si>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</si>
  <si>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</si>
  <si>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</si>
  <si>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</si>
  <si>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</si>
  <si>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</si>
  <si>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</si>
  <si>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</si>
  <si>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</si>
  <si>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</si>
  <si>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</si>
  <si>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</si>
  <si>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</si>
  <si>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</si>
  <si>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</si>
  <si>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</si>
  <si>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</si>
  <si>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</si>
  <si>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</si>
  <si>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</si>
  <si>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</si>
  <si>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</si>
  <si>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</si>
  <si>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</si>
  <si>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</si>
  <si>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</si>
  <si>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</si>
  <si>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</si>
  <si>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</si>
  <si>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</si>
  <si>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</si>
  <si>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</si>
  <si>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</si>
  <si>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</si>
  <si>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</si>
  <si>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</si>
  <si>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</si>
  <si>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</si>
  <si>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</si>
  <si>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</si>
  <si>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</si>
  <si>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</si>
  <si>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</si>
  <si>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</si>
  <si>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</si>
  <si>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</si>
  <si>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</si>
  <si>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</si>
  <si>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</si>
  <si>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</si>
  <si>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</si>
  <si>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</si>
  <si>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</si>
  <si>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</si>
  <si>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</si>
  <si>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</si>
  <si>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</si>
  <si>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</si>
  <si>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</si>
  <si>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</si>
  <si>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</si>
  <si>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</si>
  <si>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</si>
  <si>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</si>
  <si>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</si>
  <si>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</si>
  <si>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</si>
  <si>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</si>
  <si>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</si>
  <si>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</si>
  <si>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</si>
  <si>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</si>
  <si>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</si>
  <si>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</si>
  <si>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</si>
  <si>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</si>
  <si>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</si>
  <si>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</si>
  <si>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</si>
  <si>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</si>
  <si>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</si>
  <si>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</si>
  <si>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</si>
  <si>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</si>
  <si>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</si>
  <si>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</si>
  <si>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</si>
  <si>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</si>
  <si>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</si>
  <si>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</si>
  <si>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</si>
  <si>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</si>
  <si>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</si>
  <si>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</si>
  <si>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</si>
  <si>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</si>
  <si>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</si>
  <si>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</si>
  <si>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</si>
  <si>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</si>
  <si>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</si>
  <si>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</si>
  <si>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</si>
  <si>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</si>
  <si>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</si>
  <si>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</si>
  <si>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</si>
  <si>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</si>
  <si>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</si>
  <si>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</si>
  <si>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</si>
  <si>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</si>
  <si>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</si>
  <si>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</si>
  <si>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</si>
  <si>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</si>
  <si>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</si>
  <si>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</si>
  <si>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</si>
  <si>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</si>
  <si>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</si>
  <si>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</si>
  <si>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</si>
  <si>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</si>
  <si>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</si>
  <si>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</si>
  <si>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</si>
  <si>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</si>
  <si>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</si>
  <si>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</si>
  <si>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</si>
  <si>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</si>
  <si>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</si>
  <si>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</si>
  <si>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</si>
  <si>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</si>
  <si>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</si>
  <si>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</si>
  <si>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</si>
  <si>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</si>
  <si>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</si>
  <si>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</si>
  <si>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</si>
  <si>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</si>
  <si>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</si>
  <si>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</si>
  <si>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</si>
  <si>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</si>
  <si>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</si>
  <si>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</si>
  <si>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</si>
  <si>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</si>
  <si>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</si>
  <si>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</si>
  <si>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</si>
  <si>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</si>
  <si>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</si>
  <si>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</si>
  <si>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</si>
  <si>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</si>
  <si>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</si>
  <si>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</si>
  <si>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</si>
  <si>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</si>
  <si>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</si>
  <si>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</si>
  <si>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</si>
  <si>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</si>
  <si>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</si>
  <si>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</si>
  <si>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</si>
  <si>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</si>
  <si>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</si>
  <si>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</si>
  <si>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</si>
  <si>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</si>
  <si>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</si>
  <si>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</si>
  <si>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</si>
  <si>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</si>
  <si>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</si>
  <si>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</si>
  <si>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</si>
  <si>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</si>
  <si>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</si>
  <si>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</si>
  <si>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</si>
  <si>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</si>
  <si>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</si>
  <si>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</si>
  <si>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</si>
  <si>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</si>
  <si>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</si>
  <si>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</si>
  <si>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</si>
  <si>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</si>
  <si>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</si>
  <si>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</si>
  <si>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</si>
  <si>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</si>
  <si>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</si>
  <si>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</si>
  <si>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</si>
  <si>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</si>
  <si>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</si>
  <si>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</si>
  <si>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</si>
  <si>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</si>
  <si>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</si>
  <si>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</si>
  <si>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</si>
  <si>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</si>
  <si>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</si>
  <si>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</si>
  <si>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</si>
  <si>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</si>
  <si>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</si>
  <si>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</si>
  <si>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</si>
  <si>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</si>
  <si>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</si>
  <si>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</si>
  <si>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</si>
  <si>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</si>
  <si>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</si>
  <si>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</si>
  <si>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</si>
  <si>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</si>
  <si>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</si>
  <si>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</si>
  <si>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</si>
  <si>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</si>
  <si>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</si>
  <si>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</si>
  <si>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</si>
  <si>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</si>
  <si>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</si>
  <si>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</si>
  <si>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</si>
  <si>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</si>
  <si>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</si>
  <si>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</si>
  <si>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</si>
  <si>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</si>
  <si>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</si>
  <si>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</si>
  <si>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</si>
  <si>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</si>
  <si>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</si>
  <si>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</si>
  <si>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</si>
  <si>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</si>
  <si>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</si>
  <si>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</si>
  <si>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</si>
  <si>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</si>
  <si>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</si>
  <si>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</si>
  <si>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</si>
  <si>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</si>
  <si>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</si>
  <si>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</si>
  <si>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</si>
  <si>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</si>
  <si>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</si>
  <si>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</si>
  <si>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</si>
  <si>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</si>
  <si>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</si>
  <si>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</si>
  <si>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</si>
  <si>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</si>
  <si>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</si>
  <si>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</si>
  <si>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</si>
  <si>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</si>
  <si>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</si>
  <si>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</si>
  <si>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</si>
  <si>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</si>
  <si>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</si>
  <si>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</si>
  <si>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</si>
  <si>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</si>
  <si>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</si>
  <si>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</si>
  <si>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</si>
  <si>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</si>
  <si>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</si>
  <si>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</si>
  <si>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</si>
  <si>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</si>
  <si>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</si>
  <si>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</si>
  <si>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</si>
  <si>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</si>
  <si>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</si>
  <si>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</si>
  <si>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</si>
  <si>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</si>
  <si>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</si>
  <si>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</si>
  <si>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</si>
  <si>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</si>
  <si>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</si>
  <si>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</si>
  <si>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</si>
  <si>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</si>
  <si>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</si>
  <si>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</si>
  <si>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</si>
  <si>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</si>
  <si>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</si>
  <si>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</si>
  <si>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</si>
  <si>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</si>
  <si>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</si>
  <si>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</si>
  <si>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</si>
  <si>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</si>
  <si>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</si>
  <si>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</si>
  <si>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</si>
  <si>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</si>
  <si>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</si>
  <si>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</si>
  <si>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</si>
  <si>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</si>
  <si>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</si>
  <si>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</si>
  <si>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</si>
  <si>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</si>
  <si>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</si>
  <si>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</si>
  <si>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</si>
  <si>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</si>
  <si>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</si>
  <si>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</si>
  <si>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</si>
  <si>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</si>
  <si>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</si>
  <si>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</si>
  <si>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</si>
  <si>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</si>
  <si>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</si>
  <si>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</si>
  <si>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</si>
  <si>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</si>
  <si>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</si>
  <si>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</si>
  <si>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</si>
  <si>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</si>
  <si>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</si>
  <si>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</si>
  <si>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</si>
  <si>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</si>
  <si>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</si>
  <si>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</si>
  <si>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</si>
  <si>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</si>
  <si>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</si>
  <si>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</si>
  <si>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</si>
  <si>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</si>
  <si>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</si>
  <si>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</si>
  <si>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</si>
  <si>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</si>
  <si>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</si>
  <si>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</si>
  <si>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</si>
  <si>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</si>
  <si>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</si>
  <si>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</si>
  <si>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</si>
  <si>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</si>
  <si>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</si>
  <si>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</si>
  <si>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</si>
  <si>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</si>
  <si>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</si>
  <si>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</si>
  <si>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</si>
  <si>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</si>
  <si>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</si>
  <si>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</si>
  <si>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</si>
  <si>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</si>
  <si>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</si>
  <si>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</si>
  <si>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</si>
  <si>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</si>
  <si>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</si>
  <si>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</si>
  <si>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</si>
  <si>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</si>
  <si>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</si>
  <si>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</si>
  <si>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</si>
  <si>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</si>
  <si>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</si>
  <si>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</si>
  <si>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</si>
  <si>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</si>
  <si>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</si>
  <si>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</si>
  <si>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</si>
  <si>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</si>
  <si>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</si>
  <si>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</si>
  <si>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</si>
  <si>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</si>
  <si>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</si>
  <si>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</si>
  <si>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</si>
  <si>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</si>
  <si>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</si>
  <si>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</si>
  <si>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</si>
  <si>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</si>
  <si>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</si>
  <si>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</si>
  <si>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</si>
  <si>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</si>
  <si>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</si>
  <si>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</si>
  <si>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</si>
  <si>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</si>
  <si>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</si>
  <si>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</si>
  <si>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</si>
  <si>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</si>
  <si>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</si>
  <si>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</si>
  <si>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</si>
  <si>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</si>
  <si>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</si>
  <si>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</si>
  <si>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</si>
  <si>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</si>
  <si>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</si>
  <si>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</si>
  <si>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</si>
  <si>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</si>
  <si>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</si>
  <si>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</si>
  <si>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</si>
  <si>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</si>
  <si>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</si>
  <si>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</si>
  <si>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</si>
  <si>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</si>
  <si>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</si>
  <si>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</si>
  <si>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</si>
  <si>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</si>
  <si>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</si>
  <si>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</si>
  <si>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</si>
  <si>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</si>
  <si>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</si>
  <si>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</si>
  <si>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</si>
  <si>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</si>
  <si>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</si>
  <si>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</si>
  <si>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</si>
  <si>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</si>
  <si>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</si>
  <si>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</si>
  <si>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</si>
  <si>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</si>
  <si>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</si>
  <si>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</si>
  <si>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</si>
  <si>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</si>
  <si>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</si>
  <si>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</si>
  <si>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</si>
  <si>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</si>
  <si>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</si>
  <si>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</si>
  <si>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</si>
  <si>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</si>
  <si>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</si>
  <si>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</si>
  <si>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</si>
  <si>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</si>
  <si>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</si>
  <si>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</si>
  <si>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</si>
  <si>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</si>
  <si>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</si>
  <si>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</si>
  <si>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</si>
  <si>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</si>
  <si>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</si>
  <si>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</si>
  <si>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</si>
  <si>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</si>
  <si>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</si>
  <si>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</si>
  <si>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</si>
  <si>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</si>
  <si>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</si>
  <si>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</si>
  <si>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</si>
  <si>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</si>
  <si>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</si>
  <si>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</si>
  <si>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</si>
  <si>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</si>
  <si>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</si>
  <si>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</si>
  <si>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</si>
  <si>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</si>
  <si>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</si>
  <si>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</si>
  <si>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</si>
  <si>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</si>
  <si>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</si>
  <si>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</si>
  <si>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</si>
  <si>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</si>
  <si>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</si>
  <si>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</si>
  <si>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</si>
  <si>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</si>
  <si>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</si>
  <si>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</si>
  <si>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</si>
  <si>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</si>
  <si>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</si>
  <si>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</si>
  <si>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</si>
  <si>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</si>
  <si>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</si>
  <si>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</si>
  <si>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</si>
  <si>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</si>
  <si>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</si>
  <si>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</si>
  <si>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</si>
  <si>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</si>
  <si>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</si>
  <si>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</si>
  <si>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</si>
  <si>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</si>
  <si>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</si>
  <si>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</si>
  <si>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</si>
  <si>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</si>
  <si>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</si>
  <si>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</si>
  <si>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</si>
  <si>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</si>
  <si>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</si>
  <si>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</si>
  <si>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</si>
  <si>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</si>
  <si>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</si>
  <si>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</si>
  <si>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</si>
  <si>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</si>
  <si>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</si>
  <si>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</si>
  <si>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</si>
  <si>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</si>
  <si>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</si>
  <si>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</si>
  <si>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</si>
  <si>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</si>
  <si>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</si>
  <si>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</si>
  <si>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</si>
  <si>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</si>
  <si>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</si>
  <si>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</si>
  <si>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</si>
  <si>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</si>
  <si>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</si>
  <si>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</si>
  <si>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</si>
  <si>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</si>
  <si>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</si>
  <si>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</si>
  <si>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</si>
  <si>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</si>
  <si>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</si>
  <si>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</si>
  <si>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</si>
  <si>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</si>
  <si>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</si>
  <si>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</si>
  <si>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</si>
  <si>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</si>
  <si>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</si>
  <si>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</si>
  <si>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</si>
  <si>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</si>
  <si>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</si>
  <si>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</si>
  <si>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</si>
  <si>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</si>
  <si>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</si>
  <si>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</si>
  <si>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</si>
  <si>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</si>
  <si>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</si>
  <si>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</si>
  <si>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</si>
  <si>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</si>
  <si>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</si>
  <si>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</si>
  <si>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</si>
  <si>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</si>
  <si>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</si>
  <si>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</si>
  <si>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</si>
  <si>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</si>
  <si>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</si>
  <si>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</si>
  <si>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</si>
  <si>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</si>
  <si>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</si>
  <si>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</si>
  <si>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</si>
  <si>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</si>
  <si>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</si>
  <si>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</si>
  <si>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</si>
  <si>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</si>
  <si>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</si>
  <si>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</si>
  <si>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</si>
  <si>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</si>
  <si>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</si>
  <si>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</si>
  <si>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</si>
  <si>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</si>
  <si>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</si>
  <si>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</si>
  <si>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</si>
  <si>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</si>
  <si>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</si>
  <si>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</si>
  <si>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</si>
  <si>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</si>
  <si>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</si>
  <si>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</si>
  <si>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</si>
  <si>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</si>
  <si>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</si>
  <si>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</si>
  <si>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</si>
  <si>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</si>
  <si>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</si>
  <si>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</si>
  <si>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</si>
  <si>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</si>
  <si>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</si>
  <si>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</si>
  <si>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</si>
  <si>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</si>
  <si>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</si>
  <si>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</si>
  <si>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</si>
  <si>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</si>
  <si>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</si>
  <si>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</si>
  <si>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</si>
  <si>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</si>
  <si>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</si>
  <si>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</si>
  <si>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</si>
  <si>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</si>
  <si>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</si>
  <si>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</si>
  <si>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</si>
  <si>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</si>
  <si>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</si>
  <si>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</si>
  <si>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</si>
  <si>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</si>
  <si>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</si>
  <si>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</si>
  <si>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</si>
  <si>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</si>
  <si>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</si>
  <si>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</si>
  <si>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</si>
  <si>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</si>
  <si>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</si>
  <si>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</si>
  <si>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</si>
  <si>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</si>
  <si>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</si>
  <si>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</si>
  <si>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</si>
  <si>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</si>
  <si>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</si>
  <si>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</si>
  <si>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</si>
  <si>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</si>
  <si>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</si>
  <si>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</si>
  <si>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</si>
  <si>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</si>
  <si>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</si>
  <si>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</si>
  <si>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</si>
  <si>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</si>
  <si>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</si>
  <si>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</si>
  <si>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</si>
  <si>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</si>
  <si>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</si>
  <si>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</si>
  <si>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</si>
  <si>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</si>
  <si>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</si>
  <si>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</si>
  <si>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</si>
  <si>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</si>
  <si>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</si>
  <si>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</si>
  <si>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</si>
  <si>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</si>
  <si>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</si>
  <si>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</si>
  <si>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</si>
  <si>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</si>
  <si>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</si>
  <si>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</si>
  <si>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</si>
  <si>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</si>
  <si>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</si>
  <si>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</si>
  <si>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</si>
  <si>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</si>
  <si>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</si>
  <si>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</si>
  <si>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</si>
  <si>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</si>
  <si>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</si>
  <si>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</si>
  <si>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</si>
  <si>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</si>
  <si>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</si>
  <si>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</si>
  <si>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</si>
  <si>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</si>
  <si>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</si>
  <si>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</si>
  <si>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</si>
  <si>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</si>
  <si>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</si>
  <si>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</si>
  <si>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</si>
  <si>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</si>
  <si>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</si>
  <si>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</si>
  <si>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</si>
  <si>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</si>
  <si>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</si>
  <si>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</si>
  <si>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</si>
  <si>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</si>
  <si>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</si>
  <si>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</si>
  <si>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</si>
  <si>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</si>
  <si>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</si>
  <si>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</si>
  <si>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</si>
  <si>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</si>
  <si>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</si>
  <si>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</si>
  <si>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</si>
  <si>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</si>
  <si>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</si>
  <si>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</si>
  <si>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</si>
  <si>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</si>
  <si>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</si>
  <si>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</si>
  <si>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</si>
  <si>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</si>
  <si>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</si>
  <si>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</si>
  <si>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</si>
  <si>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</si>
  <si>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</si>
  <si>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</si>
  <si>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</si>
  <si>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</si>
  <si>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</si>
  <si>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</si>
  <si>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</si>
  <si>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</si>
  <si>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</si>
  <si>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</si>
  <si>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</si>
  <si>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</si>
  <si>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</si>
  <si>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</si>
  <si>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</si>
  <si>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</si>
  <si>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</si>
  <si>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</si>
  <si>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</si>
  <si>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</si>
  <si>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</si>
  <si>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</si>
  <si>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</si>
  <si>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</si>
  <si>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</si>
  <si>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</si>
  <si>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</si>
  <si>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</si>
  <si>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</si>
  <si>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</si>
  <si>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</si>
  <si>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</si>
  <si>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</si>
  <si>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</si>
  <si>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</si>
  <si>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</si>
  <si>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</si>
  <si>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</si>
  <si>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</si>
  <si>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</si>
  <si>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</si>
  <si>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</si>
  <si>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</si>
  <si>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</si>
  <si>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</si>
  <si>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</si>
  <si>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</si>
  <si>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</si>
  <si>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</si>
  <si>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</si>
  <si>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</si>
  <si>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</si>
  <si>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</si>
  <si>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</si>
  <si>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</si>
  <si>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</si>
  <si>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</si>
  <si>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</si>
  <si>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</si>
  <si>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</si>
  <si>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</si>
  <si>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</si>
  <si>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</si>
  <si>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</si>
  <si>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</si>
  <si>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</si>
  <si>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</si>
  <si>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</si>
  <si>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</si>
  <si>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</si>
  <si>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</si>
  <si>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</si>
  <si>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</si>
  <si>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</si>
  <si>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</si>
  <si>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</si>
  <si>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</si>
  <si>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</si>
  <si>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</si>
  <si>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</si>
  <si>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</si>
  <si>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</si>
  <si>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</si>
  <si>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</si>
  <si>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</si>
  <si>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</si>
  <si>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</si>
  <si>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</si>
  <si>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</si>
  <si>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</si>
  <si>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</si>
  <si>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</si>
  <si>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</si>
  <si>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</si>
  <si>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</si>
  <si>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</si>
  <si>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</si>
  <si>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</si>
  <si>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</si>
  <si>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</si>
  <si>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</si>
  <si>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</si>
  <si>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</si>
  <si>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</si>
  <si>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</si>
  <si>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</si>
  <si>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</si>
  <si>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</si>
  <si>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</si>
  <si>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</si>
  <si>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</si>
  <si>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</si>
  <si>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</si>
  <si>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</si>
  <si>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</si>
  <si>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</si>
  <si>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</si>
  <si>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</si>
  <si>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</si>
  <si>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</si>
  <si>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</si>
  <si>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</si>
  <si>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</si>
  <si>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</si>
  <si>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</si>
  <si>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</si>
  <si>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</si>
  <si>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</si>
  <si>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</si>
  <si>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</si>
  <si>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</si>
  <si>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</si>
  <si>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</si>
  <si>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</si>
  <si>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</si>
  <si>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</si>
  <si>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</si>
  <si>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</si>
  <si>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</si>
  <si>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</si>
  <si>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</si>
  <si>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</si>
  <si>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</si>
  <si>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</si>
  <si>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</si>
  <si>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</si>
  <si>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</si>
  <si>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</si>
  <si>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</si>
  <si>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</si>
  <si>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</si>
  <si>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</si>
  <si>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</si>
  <si>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</si>
  <si>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</si>
  <si>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</si>
  <si>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</si>
  <si>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</si>
  <si>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</si>
  <si>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</si>
  <si>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</si>
  <si>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</si>
  <si>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</si>
  <si>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</si>
  <si>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</si>
  <si>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</si>
  <si>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</si>
  <si>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</si>
  <si>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</si>
  <si>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</si>
  <si>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</si>
  <si>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</si>
  <si>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</si>
  <si>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</si>
  <si>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</si>
  <si>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</si>
  <si>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</si>
  <si>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</si>
  <si>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</si>
  <si>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</si>
  <si>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</si>
  <si>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</si>
  <si>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</si>
  <si>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</si>
  <si>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</si>
  <si>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</si>
  <si>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</si>
  <si>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</si>
  <si>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</si>
  <si>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</si>
  <si>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</si>
  <si>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</si>
  <si>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</si>
  <si>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</si>
  <si>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</si>
  <si>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</si>
  <si>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</si>
  <si>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</si>
  <si>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</si>
  <si>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</si>
  <si>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</si>
  <si>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</si>
  <si>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</si>
  <si>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</si>
  <si>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</si>
  <si>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</si>
  <si>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</si>
  <si>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</si>
  <si>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</si>
  <si>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</si>
  <si>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</si>
  <si>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</si>
  <si>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</si>
  <si>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</si>
  <si>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</si>
  <si>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</si>
  <si>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</si>
  <si>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</si>
  <si>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</si>
  <si>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</si>
  <si>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</si>
  <si>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</si>
  <si>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</si>
  <si>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</si>
  <si>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</si>
  <si>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</si>
  <si>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</si>
  <si>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</si>
  <si>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</si>
  <si>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</si>
  <si>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</si>
  <si>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</si>
  <si>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</si>
  <si>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</si>
  <si>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</si>
  <si>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</si>
  <si>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</si>
  <si>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</si>
  <si>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</si>
  <si>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</si>
  <si>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</si>
  <si>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</si>
  <si>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</si>
  <si>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</si>
  <si>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</si>
  <si>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</si>
  <si>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</si>
  <si>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</si>
  <si>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</si>
  <si>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</si>
  <si>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</si>
  <si>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</si>
  <si>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</si>
  <si>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</si>
  <si>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</si>
  <si>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</si>
  <si>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</si>
  <si>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</si>
  <si>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</si>
  <si>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</si>
  <si>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</si>
  <si>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</si>
  <si>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</si>
  <si>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</si>
  <si>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</si>
  <si>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</si>
  <si>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</si>
  <si>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</si>
  <si>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</si>
  <si>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</si>
  <si>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</si>
  <si>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</si>
  <si>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</si>
  <si>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</si>
  <si>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</si>
  <si>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</si>
  <si>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</si>
  <si>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</si>
  <si>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</si>
  <si>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</si>
  <si>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</si>
  <si>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</si>
  <si>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</si>
  <si>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</si>
  <si>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</si>
  <si>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</si>
  <si>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</si>
  <si>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</si>
  <si>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</si>
  <si>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</si>
  <si>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</si>
  <si>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</si>
  <si>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</si>
  <si>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</si>
  <si>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</si>
  <si>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</si>
  <si>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</si>
  <si>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</si>
  <si>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</si>
  <si>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</si>
  <si>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</si>
  <si>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</si>
  <si>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</si>
  <si>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</si>
  <si>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</si>
  <si>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</si>
  <si>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</si>
  <si>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</si>
  <si>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</si>
  <si>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</si>
  <si>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</si>
  <si>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</si>
  <si>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</si>
  <si>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</si>
  <si>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</si>
  <si>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</si>
  <si>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</si>
  <si>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</si>
  <si>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</si>
  <si>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</si>
  <si>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</si>
  <si>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</si>
  <si>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</si>
  <si>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</si>
  <si>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</si>
  <si>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</si>
  <si>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</si>
  <si>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</si>
  <si>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</si>
  <si>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</si>
  <si>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</si>
  <si>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</si>
  <si>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</si>
  <si>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</si>
  <si>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</si>
  <si>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</si>
  <si>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</si>
  <si>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</si>
  <si>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</si>
  <si>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</si>
  <si>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</si>
  <si>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</si>
  <si>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</si>
  <si>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</si>
  <si>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</si>
  <si>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</si>
  <si>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</si>
  <si>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</si>
  <si>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</si>
  <si>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</si>
  <si>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</si>
  <si>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</si>
  <si>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</si>
  <si>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</si>
  <si>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</si>
  <si>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</si>
  <si>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</si>
  <si>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</si>
  <si>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</si>
  <si>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</si>
  <si>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</si>
  <si>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</si>
  <si>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</si>
  <si>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</si>
  <si>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</si>
  <si>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</si>
  <si>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</si>
  <si>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</si>
  <si>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</si>
  <si>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</si>
  <si>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</si>
  <si>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</si>
  <si>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</si>
  <si>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</si>
  <si>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</si>
  <si>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</si>
  <si>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</si>
  <si>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</si>
  <si>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</si>
  <si>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</si>
  <si>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</si>
  <si>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</si>
  <si>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</si>
  <si>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</si>
  <si>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</si>
  <si>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</si>
  <si>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</si>
  <si>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</si>
  <si>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</si>
  <si>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</si>
  <si>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</si>
  <si>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</si>
  <si>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</si>
  <si>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</si>
  <si>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</si>
  <si>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</si>
  <si>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</si>
  <si>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</si>
  <si>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</si>
  <si>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</si>
  <si>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</si>
  <si>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</si>
  <si>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</si>
  <si>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</si>
  <si>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</si>
  <si>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</si>
  <si>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</si>
  <si>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</si>
  <si>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</si>
  <si>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</si>
  <si>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</si>
  <si>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</si>
  <si>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</si>
  <si>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</si>
  <si>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</si>
  <si>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</si>
  <si>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</si>
  <si>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</si>
  <si>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</si>
  <si>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</si>
  <si>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</si>
  <si>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</si>
  <si>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</si>
  <si>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</si>
  <si>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</si>
  <si>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</si>
  <si>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</si>
  <si>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</si>
  <si>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</si>
  <si>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</si>
  <si>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</si>
  <si>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</si>
  <si>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</si>
  <si>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</si>
  <si>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</si>
  <si>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</si>
  <si>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</si>
  <si>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</si>
  <si>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</si>
  <si>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</si>
  <si>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</si>
  <si>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</si>
  <si>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</si>
  <si>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</si>
  <si>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</si>
  <si>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</si>
  <si>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</si>
  <si>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</si>
  <si>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</si>
  <si>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</si>
  <si>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</si>
  <si>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</si>
  <si>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</si>
  <si>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</si>
  <si>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</si>
  <si>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</si>
  <si>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</si>
  <si>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</si>
  <si>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</si>
  <si>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</si>
  <si>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</si>
  <si>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</si>
  <si>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</si>
  <si>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</si>
  <si>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</si>
  <si>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</si>
  <si>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</si>
  <si>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</si>
  <si>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</si>
  <si>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</si>
  <si>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</si>
  <si>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</si>
  <si>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</si>
  <si>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</si>
  <si>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</si>
  <si>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</si>
  <si>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</si>
  <si>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</si>
  <si>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</si>
  <si>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</si>
  <si>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</si>
  <si>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</si>
  <si>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</si>
  <si>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</si>
  <si>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</si>
  <si>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</si>
  <si>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</si>
  <si>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</si>
  <si>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</si>
  <si>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</si>
  <si>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</si>
  <si>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</si>
  <si>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</si>
  <si>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</si>
  <si>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</si>
  <si>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</si>
  <si>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</si>
  <si>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</si>
  <si>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</si>
  <si>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</si>
  <si>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</si>
  <si>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</si>
  <si>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</si>
  <si>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</si>
  <si>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</si>
  <si>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</si>
  <si>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</si>
  <si>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</si>
  <si>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</si>
  <si>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</si>
  <si>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</si>
  <si>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</si>
  <si>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</si>
  <si>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</si>
  <si>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</si>
  <si>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</si>
  <si>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</si>
  <si>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</si>
  <si>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</si>
  <si>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</si>
  <si>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</si>
  <si>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</si>
  <si>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</si>
  <si>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</si>
  <si>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</si>
  <si>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</si>
  <si>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</si>
  <si>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</si>
  <si>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</si>
  <si>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</si>
  <si>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</si>
  <si>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</si>
  <si>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</si>
  <si>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</si>
  <si>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</si>
  <si>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</si>
  <si>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</si>
  <si>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</si>
  <si>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</si>
  <si>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</si>
  <si>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</si>
  <si>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</si>
  <si>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</si>
  <si>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</si>
  <si>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</si>
  <si>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</si>
  <si>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</si>
  <si>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</si>
  <si>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</si>
  <si>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</si>
  <si>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</si>
  <si>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</si>
  <si>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</si>
  <si>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</si>
  <si>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</si>
  <si>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</si>
  <si>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</si>
  <si>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</si>
  <si>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</si>
  <si>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</si>
  <si>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</si>
  <si>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</si>
  <si>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</si>
  <si>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</si>
  <si>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</si>
  <si>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</si>
  <si>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</si>
  <si>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</si>
  <si>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</si>
  <si>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</si>
  <si>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</si>
  <si>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</si>
  <si>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</si>
  <si>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</si>
  <si>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</si>
  <si>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</si>
  <si>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</si>
  <si>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</si>
  <si>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</si>
  <si>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</si>
  <si>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</si>
  <si>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</si>
  <si>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</si>
  <si>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</si>
  <si>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</si>
  <si>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</si>
  <si>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</si>
  <si>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</si>
  <si>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</si>
  <si>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</si>
  <si>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</si>
  <si>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</si>
  <si>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</si>
  <si>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</si>
  <si>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</si>
  <si>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</si>
  <si>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</si>
  <si>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</si>
  <si>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</si>
  <si>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</si>
  <si>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</si>
  <si>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</si>
  <si>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</si>
  <si>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</si>
  <si>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</si>
  <si>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</si>
  <si>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</si>
  <si>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</si>
  <si>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</si>
  <si>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</si>
  <si>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</si>
  <si>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</si>
  <si>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</si>
  <si>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</si>
  <si>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</si>
  <si>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</si>
  <si>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</si>
  <si>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</si>
  <si>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</si>
  <si>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</si>
  <si>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</si>
  <si>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</si>
  <si>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</si>
  <si>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</si>
  <si>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</si>
  <si>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</si>
  <si>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</si>
  <si>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</si>
  <si>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</si>
  <si>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</si>
  <si>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</si>
  <si>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</si>
  <si>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</si>
  <si>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</si>
  <si>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</si>
  <si>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</si>
  <si>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</si>
  <si>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</si>
  <si>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</si>
  <si>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</si>
  <si>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</si>
  <si>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</si>
  <si>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</si>
  <si>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</si>
  <si>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</si>
  <si>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</si>
  <si>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</si>
  <si>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</si>
  <si>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</si>
  <si>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</si>
  <si>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</si>
  <si>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</si>
  <si>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</si>
  <si>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</si>
  <si>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</si>
  <si>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</si>
  <si>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</si>
  <si>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</si>
  <si>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</si>
  <si>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</si>
  <si>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</si>
  <si>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</si>
  <si>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</si>
  <si>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</si>
  <si>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</si>
  <si>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</si>
  <si>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</si>
  <si>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</si>
  <si>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</si>
  <si>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</si>
  <si>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</si>
  <si>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</si>
  <si>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</si>
  <si>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</si>
  <si>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</si>
  <si>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</si>
  <si>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</si>
  <si>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</si>
  <si>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</si>
  <si>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</si>
  <si>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</si>
  <si>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</si>
  <si>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</si>
  <si>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</si>
  <si>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</si>
  <si>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</si>
  <si>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</si>
  <si>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</si>
  <si>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</si>
  <si>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</si>
  <si>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</si>
  <si>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</si>
  <si>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</si>
  <si>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</si>
  <si>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</si>
  <si>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</si>
  <si>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</si>
  <si>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</si>
  <si>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</si>
  <si>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</si>
  <si>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</si>
  <si>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</si>
  <si>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</si>
  <si>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</si>
  <si>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</si>
  <si>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</si>
  <si>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</si>
  <si>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</si>
  <si>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</si>
  <si>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</si>
  <si>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</si>
  <si>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</si>
  <si>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</si>
  <si>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</si>
  <si>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</si>
  <si>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</si>
  <si>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</si>
  <si>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</si>
  <si>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</si>
  <si>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</si>
  <si>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</si>
  <si>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</si>
  <si>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</si>
  <si>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</si>
  <si>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</si>
  <si>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</si>
  <si>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</si>
  <si>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</si>
  <si>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</si>
  <si>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</si>
  <si>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</si>
  <si>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</si>
  <si>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</si>
  <si>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</si>
  <si>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</si>
  <si>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</si>
  <si>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</si>
  <si>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</si>
  <si>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</si>
  <si>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</si>
  <si>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</si>
  <si>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</si>
  <si>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</si>
  <si>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</si>
  <si>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</si>
  <si>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</si>
  <si>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</si>
  <si>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</si>
  <si>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</si>
  <si>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</si>
  <si>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</si>
  <si>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</si>
  <si>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</si>
  <si>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</si>
  <si>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</si>
  <si>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</si>
  <si>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</si>
  <si>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</si>
  <si>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</si>
  <si>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</si>
  <si>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</si>
  <si>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</si>
  <si>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</si>
  <si>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</si>
  <si>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</si>
  <si>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</si>
  <si>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</si>
  <si>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</si>
  <si>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</si>
  <si>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</si>
  <si>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</si>
  <si>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</si>
  <si>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</si>
  <si>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</si>
  <si>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</si>
  <si>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</si>
  <si>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</si>
  <si>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</si>
  <si>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</si>
  <si>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</si>
  <si>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</si>
  <si>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</si>
  <si>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</si>
  <si>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</si>
  <si>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</si>
  <si>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</si>
  <si>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</si>
  <si>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</si>
  <si>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</si>
  <si>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</si>
  <si>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</si>
  <si>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</si>
  <si>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</si>
  <si>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</si>
  <si>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</si>
  <si>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</si>
  <si>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</si>
  <si>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</si>
  <si>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</si>
  <si>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</si>
  <si>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</si>
  <si>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</si>
  <si>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</si>
  <si>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</si>
  <si>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</si>
  <si>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</si>
  <si>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</si>
  <si>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</si>
  <si>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</si>
  <si>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</si>
  <si>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</si>
  <si>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</si>
  <si>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</si>
  <si>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</si>
  <si>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</si>
  <si>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</si>
  <si>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</si>
  <si>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</si>
  <si>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</si>
  <si>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</si>
  <si>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</si>
  <si>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</si>
  <si>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</si>
  <si>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</si>
  <si>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</si>
  <si>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</si>
  <si>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</si>
  <si>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</si>
  <si>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</si>
  <si>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</si>
  <si>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</si>
  <si>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</si>
  <si>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</si>
  <si>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</si>
  <si>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</si>
  <si>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</si>
  <si>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</si>
  <si>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</si>
  <si>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</si>
  <si>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</si>
  <si>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</si>
  <si>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</si>
  <si>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</si>
  <si>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</si>
  <si>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</si>
  <si>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</si>
  <si>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</si>
  <si>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</si>
  <si>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</si>
  <si>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</si>
  <si>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</si>
  <si>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</si>
  <si>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</si>
  <si>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</si>
  <si>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</si>
  <si>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</si>
  <si>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</si>
  <si>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</si>
  <si>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</si>
  <si>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</si>
  <si>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</si>
  <si>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</si>
  <si>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</si>
  <si>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</si>
  <si>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</si>
  <si>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</si>
  <si>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</si>
  <si>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</si>
  <si>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</si>
  <si>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</si>
  <si>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</si>
  <si>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</si>
  <si>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</si>
  <si>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</si>
  <si>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</si>
  <si>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</si>
  <si>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</si>
  <si>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</si>
  <si>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</si>
  <si>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</si>
  <si>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</si>
  <si>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</si>
  <si>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</si>
  <si>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</si>
  <si>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</si>
  <si>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</si>
  <si>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</si>
  <si>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</si>
  <si>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</si>
  <si>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</si>
  <si>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</si>
  <si>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</si>
  <si>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</si>
  <si>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</si>
  <si>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</si>
  <si>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</si>
  <si>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</si>
  <si>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</si>
  <si>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</si>
  <si>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</si>
  <si>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</si>
  <si>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</si>
  <si>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</si>
  <si>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</si>
  <si>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</si>
  <si>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</si>
  <si>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</si>
  <si>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</si>
  <si>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</si>
  <si>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</si>
  <si>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</si>
  <si>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</si>
  <si>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</si>
  <si>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</si>
  <si>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</si>
  <si>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</si>
  <si>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</si>
  <si>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</si>
  <si>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</si>
  <si>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</si>
  <si>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</si>
  <si>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</si>
  <si>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</si>
  <si>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</si>
  <si>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</si>
  <si>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</si>
  <si>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</si>
  <si>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</si>
  <si>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</si>
  <si>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</si>
  <si>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</si>
  <si>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</si>
  <si>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</si>
  <si>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</si>
  <si>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</si>
  <si>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</si>
  <si>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</si>
  <si>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</si>
  <si>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</si>
  <si>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</si>
  <si>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</si>
  <si>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</si>
  <si>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</si>
  <si>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</si>
  <si>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</si>
  <si>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</si>
  <si>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</si>
  <si>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</si>
  <si>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</si>
  <si>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</si>
  <si>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</si>
  <si>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</si>
  <si>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</si>
  <si>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</si>
  <si>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</si>
  <si>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</si>
  <si>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</si>
  <si>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</si>
  <si>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</si>
  <si>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</si>
  <si>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</si>
  <si>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</si>
  <si>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</si>
  <si>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</si>
  <si>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</si>
  <si>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</si>
  <si>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</si>
  <si>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</si>
  <si>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</si>
  <si>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</si>
  <si>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</si>
  <si>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</si>
  <si>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</si>
  <si>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</si>
  <si>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</si>
  <si>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</si>
  <si>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</si>
  <si>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</si>
  <si>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</si>
  <si>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</si>
  <si>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</si>
  <si>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</si>
  <si>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</si>
  <si>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</si>
  <si>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</si>
  <si>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</si>
  <si>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</si>
  <si>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</si>
  <si>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</si>
  <si>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</si>
  <si>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</si>
  <si>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</si>
  <si>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</si>
  <si>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</si>
  <si>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</si>
  <si>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</si>
  <si>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</si>
  <si>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</si>
  <si>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</si>
  <si>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</si>
  <si>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</si>
  <si>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</si>
  <si>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</si>
  <si>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</si>
  <si>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</si>
  <si>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</si>
  <si>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</si>
  <si>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</si>
  <si>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</si>
  <si>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</si>
  <si>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</si>
  <si>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</si>
  <si>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</si>
  <si>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</si>
  <si>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</si>
  <si>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</si>
  <si>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</si>
  <si>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</si>
  <si>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</si>
  <si>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</si>
  <si>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</si>
  <si>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</si>
  <si>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</si>
  <si>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</si>
  <si>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</si>
  <si>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</si>
  <si>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</si>
  <si>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</si>
  <si>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</si>
  <si>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</si>
  <si>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</si>
  <si>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</si>
  <si>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</si>
  <si>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</si>
  <si>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</si>
  <si>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</si>
  <si>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</si>
  <si>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</si>
  <si>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</si>
  <si>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</si>
  <si>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</si>
  <si>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</si>
  <si>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</si>
  <si>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</si>
  <si>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</si>
  <si>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</si>
  <si>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</si>
  <si>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</si>
  <si>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</si>
  <si>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</si>
  <si>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</si>
  <si>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</si>
  <si>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</si>
  <si>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</si>
  <si>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</si>
  <si>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</si>
  <si>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</si>
  <si>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</si>
  <si>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</si>
  <si>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</si>
  <si>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</si>
  <si>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</si>
  <si>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</si>
  <si>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</si>
  <si>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</si>
  <si>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</si>
  <si>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</si>
  <si>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</si>
  <si>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</si>
  <si>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</si>
  <si>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</si>
  <si>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</si>
  <si>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</si>
  <si>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</si>
  <si>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</si>
  <si>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</si>
  <si>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</si>
  <si>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</si>
  <si>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</si>
  <si>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</si>
  <si>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</si>
  <si>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</si>
  <si>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</si>
  <si>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</si>
  <si>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</si>
  <si>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</si>
  <si>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</si>
  <si>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</si>
  <si>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</si>
  <si>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</si>
  <si>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</si>
  <si>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</si>
  <si>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</si>
  <si>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</si>
  <si>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</si>
  <si>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</si>
  <si>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</si>
  <si>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</si>
  <si>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</si>
  <si>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</si>
  <si>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</si>
  <si>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</si>
  <si>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</si>
  <si>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</si>
  <si>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</si>
  <si>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</si>
  <si>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</si>
  <si>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</si>
  <si>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</si>
  <si>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</si>
  <si>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</si>
  <si>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</si>
  <si>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</si>
  <si>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</si>
  <si>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</si>
  <si>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</si>
  <si>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</si>
  <si>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</si>
  <si>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</si>
  <si>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</si>
  <si>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</si>
  <si>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</si>
  <si>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</si>
  <si>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</si>
  <si>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</si>
  <si>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</si>
  <si>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</si>
  <si>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</si>
  <si>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</si>
  <si>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</si>
  <si>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</si>
  <si>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</si>
  <si>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</si>
  <si>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</si>
  <si>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</si>
  <si>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</si>
  <si>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</si>
  <si>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</si>
  <si>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</si>
  <si>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</si>
  <si>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</si>
  <si>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</si>
  <si>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</si>
  <si>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</si>
  <si>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</si>
  <si>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</si>
  <si>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</si>
  <si>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</si>
  <si>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</si>
  <si>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</si>
  <si>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</si>
  <si>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</si>
  <si>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</si>
  <si>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</si>
  <si>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</si>
  <si>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</si>
  <si>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</si>
  <si>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</si>
  <si>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</si>
  <si>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</si>
  <si>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</si>
  <si>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</si>
  <si>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</si>
  <si>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</si>
  <si>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</si>
  <si>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</si>
  <si>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</si>
  <si>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</si>
  <si>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</si>
  <si>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</si>
  <si>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</si>
  <si>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</si>
  <si>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</si>
  <si>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</si>
  <si>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</si>
  <si>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</si>
  <si>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</si>
  <si>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</si>
  <si>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</si>
  <si>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</si>
  <si>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</si>
  <si>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</si>
  <si>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</si>
  <si>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</si>
  <si>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</si>
  <si>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</si>
  <si>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</si>
  <si>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</si>
  <si>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</si>
  <si>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</si>
  <si>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</si>
  <si>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</si>
  <si>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</si>
  <si>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</si>
  <si>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</si>
  <si>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</si>
  <si>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</si>
  <si>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</si>
  <si>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</si>
  <si>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</si>
  <si>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</si>
  <si>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</si>
  <si>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</si>
  <si>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</si>
  <si>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</si>
  <si>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</si>
  <si>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</si>
  <si>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</si>
  <si>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</si>
  <si>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</si>
  <si>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</si>
  <si>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</si>
  <si>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</si>
  <si>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</si>
  <si>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</si>
  <si>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</si>
  <si>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</si>
  <si>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</si>
  <si>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</si>
  <si>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</si>
  <si>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</si>
  <si>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</si>
  <si>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</si>
  <si>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</si>
  <si>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</si>
  <si>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</si>
  <si>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</si>
  <si>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</si>
  <si>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</si>
  <si>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</si>
  <si>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</si>
  <si>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</si>
  <si>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</si>
  <si>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</si>
  <si>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</si>
  <si>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</si>
  <si>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</si>
  <si>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</si>
  <si>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</si>
  <si>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</si>
  <si>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</si>
  <si>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</si>
  <si>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</si>
  <si>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</si>
  <si>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</si>
  <si>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</si>
  <si>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</si>
  <si>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</si>
  <si>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</si>
  <si>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</si>
  <si>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</si>
  <si>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</si>
  <si>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</si>
  <si>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</si>
  <si>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</si>
  <si>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</si>
  <si>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</si>
  <si>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</si>
  <si>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</si>
  <si>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</si>
  <si>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</si>
  <si>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</si>
  <si>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</si>
  <si>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</si>
  <si>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</si>
  <si>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</si>
  <si>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</si>
  <si>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</si>
  <si>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</si>
  <si>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</si>
  <si>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</si>
  <si>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</si>
  <si>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</si>
  <si>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</si>
  <si>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</si>
  <si>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</si>
  <si>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</si>
  <si>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</si>
  <si>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</si>
  <si>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</si>
  <si>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</si>
  <si>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</si>
  <si>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</si>
  <si>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</si>
  <si>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</si>
  <si>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</si>
  <si>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</si>
  <si>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</si>
  <si>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</si>
  <si>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</si>
  <si>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</si>
  <si>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</si>
  <si>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</si>
  <si>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</si>
  <si>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</si>
  <si>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</si>
  <si>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</si>
  <si>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</si>
  <si>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</si>
  <si>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</si>
  <si>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</si>
  <si>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</si>
  <si>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</si>
  <si>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</si>
  <si>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</si>
  <si>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</si>
  <si>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</si>
  <si>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</si>
  <si>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</si>
  <si>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</si>
  <si>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</si>
  <si>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</si>
  <si>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</si>
  <si>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</si>
  <si>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</si>
  <si>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</si>
  <si>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</si>
  <si>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</si>
  <si>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</si>
  <si>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</si>
  <si>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</si>
  <si>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</si>
  <si>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</si>
  <si>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</si>
  <si>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</si>
  <si>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</si>
  <si>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</si>
  <si>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</si>
  <si>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</si>
  <si>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</si>
  <si>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</si>
  <si>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</si>
  <si>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</si>
  <si>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</si>
  <si>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</si>
  <si>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</si>
  <si>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</si>
  <si>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</si>
  <si>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</si>
  <si>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</si>
  <si>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</si>
  <si>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</si>
  <si>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</si>
  <si>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</si>
  <si>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</si>
  <si>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</si>
  <si>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</si>
  <si>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</si>
  <si>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</si>
  <si>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</si>
  <si>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</si>
  <si>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</si>
  <si>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</si>
  <si>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</si>
  <si>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</si>
  <si>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</si>
  <si>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</si>
  <si>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</si>
  <si>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</si>
  <si>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</si>
  <si>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</si>
  <si>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</si>
  <si>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</si>
  <si>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</si>
  <si>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</si>
  <si>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</si>
  <si>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</si>
  <si>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</si>
  <si>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</si>
  <si>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</si>
  <si>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</si>
  <si>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</si>
  <si>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</si>
  <si>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</si>
  <si>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</si>
  <si>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</si>
  <si>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</si>
  <si>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</si>
  <si>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</si>
  <si>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</si>
  <si>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</si>
  <si>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</si>
  <si>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</si>
  <si>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</si>
  <si>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</si>
  <si>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</si>
  <si>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</si>
  <si>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</si>
  <si>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</si>
  <si>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</si>
  <si>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</si>
  <si>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</si>
  <si>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</si>
  <si>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</si>
  <si>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</si>
  <si>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</si>
  <si>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</si>
  <si>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</si>
  <si>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</si>
  <si>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</si>
  <si>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</si>
  <si>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</si>
  <si>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</si>
  <si>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</si>
  <si>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</si>
  <si>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</si>
  <si>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</si>
  <si>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</si>
  <si>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</si>
  <si>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</si>
  <si>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</si>
  <si>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</si>
  <si>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</si>
  <si>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</si>
  <si>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</si>
  <si>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</si>
  <si>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</si>
  <si>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</si>
  <si>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</si>
  <si>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</si>
  <si>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</si>
  <si>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</si>
  <si>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</si>
  <si>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</si>
  <si>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</si>
  <si>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</si>
  <si>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</si>
  <si>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</si>
  <si>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</si>
  <si>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</si>
  <si>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</si>
  <si>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</si>
  <si>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</si>
  <si>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</si>
  <si>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</si>
  <si>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</si>
  <si>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</si>
  <si>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</si>
  <si>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</si>
  <si>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</si>
  <si>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</si>
  <si>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</si>
  <si>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</si>
  <si>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</si>
  <si>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</si>
  <si>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</si>
  <si>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</si>
  <si>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</si>
  <si>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</si>
  <si>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</si>
  <si>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</si>
  <si>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</si>
  <si>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</si>
  <si>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</si>
  <si>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</si>
  <si>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</si>
  <si>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</si>
  <si>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</si>
  <si>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</si>
  <si>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</si>
  <si>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</si>
  <si>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</si>
  <si>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</si>
  <si>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</si>
  <si>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</si>
  <si>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</si>
  <si>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</si>
  <si>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</si>
  <si>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</si>
  <si>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</si>
  <si>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</si>
  <si>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</si>
  <si>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</si>
  <si>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</si>
  <si>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</si>
  <si>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</si>
  <si>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</si>
  <si>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</si>
  <si>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</si>
  <si>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</si>
  <si>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</si>
  <si>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</si>
  <si>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</si>
  <si>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</si>
  <si>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</si>
  <si>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</si>
  <si>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</si>
  <si>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</si>
  <si>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</si>
  <si>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</si>
  <si>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</si>
  <si>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</si>
  <si>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</si>
  <si>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</si>
  <si>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</si>
  <si>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</si>
  <si>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</si>
  <si>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</si>
  <si>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</si>
  <si>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</si>
  <si>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</si>
  <si>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</si>
  <si>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</si>
  <si>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</si>
  <si>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</si>
  <si>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</si>
  <si>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</si>
  <si>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</si>
  <si>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</si>
  <si>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</si>
  <si>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</si>
  <si>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</si>
  <si>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</si>
  <si>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</si>
  <si>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</si>
  <si>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</si>
  <si>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</si>
  <si>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</si>
  <si>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</si>
  <si>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</si>
  <si>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</si>
  <si>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</si>
  <si>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</si>
  <si>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</si>
  <si>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</si>
  <si>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</si>
  <si>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</si>
  <si>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</si>
  <si>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</si>
  <si>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</si>
  <si>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</si>
  <si>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</si>
  <si>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</si>
  <si>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</si>
  <si>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</si>
  <si>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</si>
  <si>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</si>
  <si>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</si>
  <si>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</si>
  <si>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</si>
  <si>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</si>
  <si>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</si>
  <si>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</si>
  <si>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</si>
  <si>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</si>
  <si>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</si>
  <si>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</si>
  <si>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</si>
  <si>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</si>
  <si>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</si>
  <si>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</si>
  <si>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</si>
  <si>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</si>
  <si>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</si>
  <si>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</si>
  <si>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</si>
  <si>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</si>
  <si>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</si>
  <si>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</si>
  <si>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</si>
  <si>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</si>
  <si>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</si>
  <si>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</si>
  <si>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</si>
  <si>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</si>
  <si>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</si>
  <si>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</si>
  <si>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</si>
  <si>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</si>
  <si>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</si>
  <si>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</si>
  <si>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</si>
  <si>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</si>
  <si>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</si>
  <si>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</si>
  <si>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</si>
  <si>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</si>
  <si>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</si>
  <si>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</si>
  <si>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</si>
  <si>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</si>
  <si>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</si>
  <si>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</si>
  <si>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</si>
  <si>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</si>
  <si>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</si>
  <si>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</si>
  <si>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</si>
  <si>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</si>
  <si>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</si>
  <si>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</si>
  <si>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</si>
  <si>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</si>
  <si>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</si>
  <si>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</si>
  <si>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</si>
  <si>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</si>
  <si>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</si>
  <si>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</si>
  <si>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</si>
  <si>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</si>
  <si>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</si>
  <si>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</si>
  <si>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</si>
  <si>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</si>
  <si>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</si>
  <si>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</si>
  <si>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</si>
  <si>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</si>
  <si>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</si>
  <si>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</si>
  <si>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</si>
  <si>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</si>
  <si>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</si>
  <si>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</si>
  <si>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</si>
  <si>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</si>
  <si>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</si>
  <si>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</si>
  <si>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</si>
  <si>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</si>
  <si>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</si>
  <si>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</si>
  <si>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</si>
  <si>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</si>
  <si>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</si>
  <si>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</si>
  <si>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</si>
  <si>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</si>
  <si>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</si>
  <si>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</si>
  <si>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</si>
  <si>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</si>
  <si>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</si>
  <si>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</si>
  <si>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</si>
  <si>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</si>
  <si>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</si>
  <si>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</si>
  <si>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</si>
  <si>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</si>
  <si>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</si>
  <si>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</si>
  <si>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</si>
  <si>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</si>
  <si>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</si>
  <si>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</si>
  <si>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</si>
  <si>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</si>
  <si>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</si>
  <si>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</si>
  <si>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</si>
  <si>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</si>
  <si>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</si>
  <si>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</si>
  <si>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</si>
  <si>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</si>
  <si>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</si>
  <si>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</si>
  <si>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</si>
  <si>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</si>
  <si>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</si>
  <si>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</si>
  <si>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</si>
  <si>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</si>
  <si>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</si>
  <si>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</si>
  <si>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</si>
  <si>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</si>
  <si>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</si>
  <si>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</si>
  <si>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</si>
  <si>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</si>
  <si>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</si>
  <si>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</si>
  <si>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</si>
  <si>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</si>
  <si>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</si>
  <si>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</si>
  <si>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</si>
  <si>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</si>
  <si>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</si>
  <si>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</si>
  <si>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</si>
  <si>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</si>
  <si>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</si>
  <si>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</si>
  <si>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</si>
  <si>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</si>
  <si>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</si>
  <si>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</si>
  <si>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</si>
  <si>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</si>
  <si>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</si>
  <si>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</si>
  <si>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</si>
  <si>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</si>
  <si>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</si>
  <si>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</si>
  <si>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</si>
  <si>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</si>
  <si>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</si>
  <si>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</si>
  <si>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</si>
  <si>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</si>
  <si>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</si>
  <si>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</si>
  <si>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</si>
  <si>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</si>
  <si>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</si>
  <si>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</si>
  <si>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</si>
  <si>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</si>
  <si>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</si>
  <si>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</si>
  <si>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</si>
  <si>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</si>
  <si>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</si>
  <si>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</si>
  <si>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</si>
  <si>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</si>
  <si>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</si>
  <si>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</si>
  <si>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</si>
  <si>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</si>
  <si>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</si>
  <si>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</si>
  <si>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</si>
  <si>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</si>
  <si>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</si>
  <si>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</si>
  <si>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</si>
  <si>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</si>
  <si>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</si>
  <si>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</si>
  <si>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</si>
  <si>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</si>
  <si>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</si>
  <si>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</si>
  <si>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</si>
  <si>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</si>
  <si>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</si>
  <si>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</si>
  <si>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</si>
  <si>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</si>
  <si>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</si>
  <si>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</si>
  <si>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</si>
  <si>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</si>
  <si>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</si>
  <si>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</si>
  <si>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</si>
  <si>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</si>
  <si>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</si>
  <si>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</si>
  <si>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</si>
  <si>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</si>
  <si>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</si>
  <si>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</si>
  <si>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</si>
  <si>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</si>
  <si>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</si>
  <si>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</si>
  <si>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</si>
  <si>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</si>
  <si>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</si>
  <si>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</si>
  <si>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</si>
  <si>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</si>
  <si>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</si>
  <si>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</si>
  <si>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</si>
  <si>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</si>
  <si>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</si>
  <si>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</si>
  <si>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</si>
  <si>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</si>
  <si>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</si>
  <si>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</si>
  <si>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</si>
  <si>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</si>
  <si>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</si>
  <si>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</si>
  <si>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</si>
  <si>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</si>
  <si>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</si>
  <si>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</si>
  <si>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</si>
  <si>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</si>
  <si>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</si>
  <si>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</si>
  <si>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</si>
  <si>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</si>
  <si>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</si>
  <si>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</si>
  <si>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</si>
  <si>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</si>
  <si>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</si>
  <si>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</si>
  <si>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</si>
  <si>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</si>
  <si>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</si>
  <si>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</si>
  <si>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</si>
  <si>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</si>
  <si>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</si>
  <si>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</si>
  <si>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</si>
  <si>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</si>
  <si>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</si>
  <si>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</si>
  <si>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</si>
  <si>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</si>
  <si>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</si>
  <si>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</si>
  <si>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</si>
  <si>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</si>
  <si>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</si>
  <si>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</si>
  <si>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</si>
  <si>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</si>
  <si>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</si>
  <si>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</si>
  <si>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</si>
  <si>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</si>
  <si>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</si>
  <si>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</si>
  <si>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</si>
  <si>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</si>
  <si>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</si>
  <si>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</si>
  <si>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</si>
  <si>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</si>
  <si>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</si>
  <si>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</si>
  <si>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</si>
  <si>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</si>
  <si>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</si>
  <si>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</si>
  <si>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</si>
  <si>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</si>
  <si>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</si>
  <si>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</si>
  <si>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</si>
  <si>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</si>
  <si>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</si>
  <si>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</si>
  <si>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</si>
  <si>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</si>
  <si>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</si>
  <si>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</si>
  <si>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</si>
  <si>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</si>
  <si>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</si>
  <si>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</si>
  <si>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</si>
  <si>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</si>
  <si>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</si>
  <si>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</si>
  <si>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</si>
  <si>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</si>
  <si>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</si>
  <si>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</si>
  <si>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</si>
  <si>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</si>
  <si>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</si>
  <si>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</si>
  <si>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</si>
  <si>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</si>
  <si>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</si>
  <si>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</si>
  <si>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</si>
  <si>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</si>
  <si>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</si>
  <si>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</si>
  <si>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</si>
  <si>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</si>
  <si>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</si>
  <si>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</si>
  <si>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</si>
  <si>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</si>
  <si>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</si>
  <si>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</si>
  <si>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</si>
  <si>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</si>
  <si>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</si>
  <si>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</si>
  <si>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</si>
  <si>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</si>
  <si>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</si>
  <si>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</si>
  <si>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</si>
  <si>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</si>
  <si>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</si>
  <si>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</si>
  <si>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</si>
  <si>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</si>
  <si>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</si>
  <si>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</si>
  <si>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</si>
  <si>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</si>
  <si>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</si>
  <si>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</si>
  <si>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</si>
  <si>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</si>
  <si>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</si>
  <si>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</si>
  <si>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</si>
  <si>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</si>
  <si>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</si>
  <si>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</si>
  <si>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</si>
  <si>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</si>
  <si>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</si>
  <si>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</si>
  <si>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</si>
  <si>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</si>
  <si>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</si>
  <si>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</si>
  <si>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</si>
  <si>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</si>
  <si>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</si>
  <si>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</si>
  <si>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</si>
  <si>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</si>
  <si>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</si>
  <si>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</si>
  <si>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</si>
  <si>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</si>
  <si>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</si>
  <si>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</si>
  <si>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</si>
  <si>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</si>
  <si>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</si>
  <si>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</si>
  <si>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</si>
  <si>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</si>
  <si>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</si>
  <si>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</si>
  <si>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</si>
  <si>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</si>
  <si>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</si>
  <si>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</si>
  <si>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</si>
  <si>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</si>
  <si>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</si>
  <si>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</si>
  <si>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</si>
  <si>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</si>
  <si>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</si>
  <si>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</si>
  <si>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</si>
  <si>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</si>
  <si>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</si>
  <si>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</si>
  <si>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</si>
  <si>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</si>
  <si>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</si>
  <si>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</si>
  <si>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</si>
  <si>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</si>
  <si>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</si>
  <si>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</si>
  <si>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</si>
  <si>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</si>
  <si>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</si>
  <si>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</si>
  <si>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</si>
  <si>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</si>
  <si>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</si>
  <si>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</si>
  <si>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</si>
  <si>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</si>
  <si>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</si>
  <si>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</si>
  <si>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</si>
  <si>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</si>
  <si>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</si>
  <si>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</si>
  <si>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</si>
  <si>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</si>
  <si>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</si>
  <si>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</si>
  <si>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</si>
  <si>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</si>
  <si>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</si>
  <si>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</si>
  <si>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</si>
  <si>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</si>
  <si>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</si>
  <si>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</si>
  <si>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</si>
  <si>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</si>
  <si>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</si>
  <si>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</si>
  <si>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</si>
  <si>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</si>
  <si>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</si>
  <si>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</si>
  <si>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</si>
  <si>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</si>
  <si>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</si>
  <si>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</si>
  <si>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</si>
  <si>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</si>
  <si>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</si>
  <si>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</si>
  <si>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</si>
  <si>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</si>
  <si>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</si>
  <si>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</si>
  <si>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</si>
  <si>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</si>
  <si>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</si>
  <si>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</si>
  <si>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</si>
  <si>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</si>
  <si>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</si>
  <si>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</si>
  <si>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</si>
  <si>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</si>
  <si>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</si>
  <si>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</si>
  <si>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</si>
  <si>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</si>
  <si>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</si>
  <si>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</si>
  <si>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</si>
  <si>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</si>
  <si>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</si>
  <si>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</si>
  <si>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</si>
  <si>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</si>
  <si>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</si>
  <si>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</si>
  <si>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</si>
  <si>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</si>
  <si>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</si>
  <si>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</si>
  <si>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</si>
  <si>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</si>
  <si>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</si>
  <si>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</si>
  <si>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</si>
  <si>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</si>
  <si>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</si>
  <si>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</si>
  <si>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</si>
  <si>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</si>
  <si>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</si>
  <si>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</si>
  <si>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</si>
  <si>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</si>
  <si>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</si>
  <si>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</si>
  <si>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</si>
  <si>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</si>
  <si>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</si>
  <si>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</si>
  <si>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</si>
  <si>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</si>
  <si>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</si>
  <si>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</si>
  <si>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</si>
  <si>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</si>
  <si>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</si>
  <si>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</si>
  <si>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</si>
  <si>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</si>
  <si>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</si>
  <si>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</si>
  <si>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</si>
  <si>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</si>
  <si>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</si>
  <si>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</si>
  <si>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</si>
  <si>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</si>
  <si>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</si>
  <si>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</si>
  <si>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</si>
  <si>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</si>
  <si>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</si>
  <si>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</si>
  <si>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</si>
  <si>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</si>
  <si>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</si>
  <si>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</si>
  <si>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</si>
  <si>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</si>
  <si>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</si>
  <si>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</si>
  <si>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</si>
  <si>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</si>
  <si>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</si>
  <si>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</si>
  <si>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</si>
  <si>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</si>
  <si>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</si>
  <si>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</si>
  <si>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</si>
  <si>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</si>
  <si>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</si>
  <si>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</si>
  <si>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</si>
  <si>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</si>
  <si>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</si>
  <si>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</si>
  <si>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</si>
  <si>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</si>
  <si>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</si>
  <si>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</si>
  <si>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</si>
  <si>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</si>
  <si>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</si>
  <si>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</si>
  <si>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</si>
  <si>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</si>
  <si>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</si>
  <si>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</si>
  <si>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</si>
  <si>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</si>
  <si>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</si>
  <si>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</si>
  <si>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</si>
  <si>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</si>
  <si>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</si>
  <si>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</si>
  <si>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</si>
  <si>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</si>
  <si>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</si>
  <si>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</si>
  <si>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</si>
  <si>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</si>
  <si>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</si>
  <si>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</si>
  <si>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</si>
  <si>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</si>
  <si>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</si>
  <si>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</si>
  <si>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</si>
  <si>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</si>
  <si>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</si>
  <si>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</si>
  <si>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</si>
  <si>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</si>
  <si>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</si>
  <si>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</si>
  <si>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</si>
  <si>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</si>
  <si>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</si>
  <si>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</si>
  <si>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</si>
  <si>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</si>
  <si>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</si>
  <si>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</si>
  <si>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</si>
  <si>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</si>
  <si>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</si>
  <si>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</si>
  <si>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</si>
  <si>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</si>
  <si>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</si>
  <si>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</si>
  <si>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</si>
  <si>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</si>
  <si>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</si>
  <si>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</si>
  <si>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</si>
  <si>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</si>
  <si>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</si>
  <si>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</si>
  <si>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</si>
  <si>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</si>
  <si>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</si>
  <si>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</si>
  <si>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</si>
  <si>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</si>
  <si>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</si>
  <si>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</si>
  <si>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</si>
  <si>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</si>
  <si>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</si>
  <si>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</si>
  <si>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</si>
  <si>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</si>
  <si>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</si>
  <si>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</si>
  <si>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</si>
  <si>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</si>
  <si>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</si>
  <si>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</si>
  <si>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</si>
  <si>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</si>
  <si>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</si>
  <si>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</si>
  <si>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</si>
  <si>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</si>
  <si>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</si>
  <si>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</si>
  <si>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</si>
  <si>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</si>
  <si>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</si>
  <si>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</si>
  <si>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</si>
  <si>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</si>
  <si>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</si>
  <si>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</si>
  <si>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</si>
  <si>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</si>
  <si>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</si>
  <si>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</si>
  <si>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</si>
  <si>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</si>
  <si>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</si>
  <si>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</si>
  <si>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</si>
  <si>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</si>
  <si>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</si>
  <si>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</si>
  <si>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</si>
  <si>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</si>
  <si>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</si>
  <si>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</si>
  <si>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</si>
  <si>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</si>
  <si>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</si>
  <si>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</si>
  <si>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</si>
  <si>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</si>
  <si>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</si>
  <si>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</si>
  <si>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</si>
  <si>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</si>
  <si>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</si>
  <si>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</si>
  <si>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</si>
  <si>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</si>
  <si>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</si>
  <si>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</si>
  <si>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</si>
  <si>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</si>
  <si>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</si>
  <si>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</si>
  <si>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</si>
  <si>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</si>
  <si>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</si>
  <si>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</si>
  <si>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</si>
  <si>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</si>
  <si>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</si>
  <si>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</si>
  <si>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</si>
  <si>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</si>
  <si>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</si>
  <si>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</si>
  <si>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</si>
  <si>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</si>
  <si>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</si>
  <si>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</si>
  <si>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</si>
  <si>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</si>
  <si>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</si>
  <si>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</si>
  <si>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</si>
  <si>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</si>
  <si>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</si>
  <si>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</si>
  <si>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</si>
  <si>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</si>
  <si>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</si>
  <si>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</si>
  <si>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</si>
  <si>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</si>
  <si>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</si>
  <si>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</si>
  <si>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</si>
  <si>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</si>
  <si>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</si>
  <si>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</si>
  <si>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</si>
  <si>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</si>
  <si>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</si>
  <si>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</si>
  <si>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</si>
  <si>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</si>
  <si>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</si>
  <si>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</si>
  <si>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</si>
  <si>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</si>
  <si>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</si>
  <si>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</si>
  <si>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</si>
  <si>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</si>
  <si>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</si>
  <si>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</si>
  <si>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</si>
  <si>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</si>
  <si>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</si>
  <si>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</si>
  <si>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</si>
  <si>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</si>
  <si>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</si>
  <si>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</si>
  <si>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</si>
  <si>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</si>
  <si>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</si>
  <si>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</si>
  <si>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</si>
  <si>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</si>
  <si>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</si>
  <si>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</si>
  <si>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</si>
  <si>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</si>
  <si>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</si>
  <si>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</si>
  <si>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</si>
  <si>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</si>
  <si>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</si>
  <si>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</si>
  <si>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</si>
  <si>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</si>
  <si>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</si>
  <si>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</si>
  <si>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</si>
  <si>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</si>
  <si>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</si>
  <si>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</si>
  <si>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</si>
  <si>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</si>
  <si>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</si>
  <si>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</si>
  <si>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</si>
  <si>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</si>
  <si>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</si>
  <si>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</si>
  <si>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</si>
  <si>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</si>
  <si>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</si>
  <si>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</si>
  <si>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</si>
  <si>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</si>
  <si>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</si>
  <si>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</si>
  <si>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</si>
  <si>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</si>
  <si>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</si>
  <si>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</si>
  <si>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</si>
  <si>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</si>
  <si>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</si>
  <si>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</si>
  <si>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</si>
  <si>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</si>
  <si>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</si>
  <si>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</si>
  <si>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</si>
  <si>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</si>
  <si>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</si>
  <si>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</si>
  <si>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</si>
  <si>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</si>
  <si>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</si>
  <si>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</si>
  <si>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</si>
  <si>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</si>
  <si>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</si>
  <si>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</si>
  <si>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</si>
  <si>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</si>
  <si>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</si>
  <si>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</si>
  <si>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</si>
  <si>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</si>
  <si>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</si>
  <si>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</si>
  <si>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</si>
  <si>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</si>
  <si>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</si>
  <si>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</si>
  <si>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</si>
  <si>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</si>
  <si>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</si>
  <si>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</si>
  <si>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</si>
  <si>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</si>
  <si>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</si>
  <si>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</si>
  <si>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</si>
  <si>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</si>
  <si>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</si>
  <si>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</si>
  <si>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</si>
  <si>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</si>
  <si>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</si>
  <si>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</si>
  <si>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</si>
  <si>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</si>
  <si>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</si>
  <si>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</si>
  <si>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</si>
  <si>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</si>
  <si>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</si>
  <si>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</si>
  <si>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</si>
  <si>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</si>
  <si>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</si>
  <si>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</si>
  <si>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</si>
  <si>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</si>
  <si>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</si>
  <si>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</si>
  <si>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</si>
  <si>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</si>
  <si>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</si>
  <si>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</si>
  <si>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</si>
  <si>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</si>
  <si>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</si>
  <si>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</si>
  <si>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</si>
  <si>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</si>
  <si>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</si>
  <si>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</si>
  <si>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</si>
  <si>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</si>
  <si>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</si>
  <si>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</si>
  <si>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</si>
  <si>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</si>
  <si>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</si>
  <si>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</si>
  <si>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</si>
  <si>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</si>
  <si>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</si>
  <si>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</si>
  <si>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</si>
  <si>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</si>
  <si>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</si>
  <si>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</si>
  <si>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</si>
  <si>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</si>
  <si>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</si>
  <si>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</si>
  <si>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</si>
  <si>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</si>
  <si>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</si>
  <si>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</si>
  <si>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</si>
  <si>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</si>
  <si>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</si>
  <si>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</si>
  <si>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</si>
  <si>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</si>
  <si>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</si>
  <si>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</si>
  <si>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</si>
  <si>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</si>
  <si>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</si>
  <si>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</si>
  <si>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</si>
  <si>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</si>
  <si>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</si>
  <si>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</si>
  <si>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</si>
  <si>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</si>
  <si>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</si>
  <si>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</si>
  <si>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</si>
  <si>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</si>
  <si>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</si>
  <si>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</si>
  <si>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</si>
  <si>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</si>
  <si>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</si>
  <si>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</si>
  <si>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</si>
  <si>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</si>
  <si>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</si>
  <si>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</si>
  <si>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</si>
  <si>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</si>
  <si>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</si>
  <si>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</si>
  <si>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</si>
  <si>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</si>
  <si>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</si>
  <si>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</si>
  <si>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</si>
  <si>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</si>
  <si>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</si>
  <si>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</si>
  <si>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</si>
  <si>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</si>
  <si>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</si>
  <si>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</si>
  <si>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</si>
  <si>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</si>
  <si>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</si>
  <si>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</si>
  <si>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</si>
  <si>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</si>
  <si>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</si>
  <si>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</si>
  <si>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</si>
  <si>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</si>
  <si>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</si>
  <si>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</si>
  <si>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</si>
  <si>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</si>
  <si>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</si>
  <si>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</si>
  <si>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</si>
  <si>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</si>
  <si>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</si>
  <si>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</si>
  <si>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</si>
  <si>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</si>
  <si>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</si>
  <si>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</si>
  <si>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</si>
  <si>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</si>
  <si>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</si>
  <si>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</si>
  <si>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</si>
  <si>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</si>
  <si>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</si>
  <si>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</si>
  <si>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</si>
  <si>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</si>
  <si>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</si>
  <si>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</si>
  <si>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</si>
  <si>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</si>
  <si>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</si>
  <si>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</si>
  <si>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</si>
  <si>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</si>
  <si>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</si>
  <si>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</si>
  <si>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</si>
  <si>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</si>
  <si>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</si>
  <si>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</si>
  <si>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</si>
  <si>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</si>
  <si>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</si>
  <si>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</si>
  <si>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</si>
  <si>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</si>
  <si>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</si>
  <si>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</si>
  <si>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</si>
  <si>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</si>
  <si>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</si>
  <si>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</si>
  <si>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</si>
  <si>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</si>
  <si>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</si>
  <si>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</si>
  <si>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</si>
  <si>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</si>
  <si>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</si>
  <si>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</si>
  <si>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</si>
  <si>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</si>
  <si>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</si>
  <si>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</si>
  <si>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</si>
  <si>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</si>
  <si>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</si>
  <si>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</si>
  <si>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</si>
  <si>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</si>
  <si>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</si>
  <si>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</si>
  <si>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</si>
  <si>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</si>
  <si>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</si>
  <si>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</si>
  <si>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</si>
  <si>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</si>
  <si>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</si>
  <si>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</si>
  <si>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</si>
  <si>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</si>
  <si>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</si>
  <si>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</si>
  <si>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</si>
  <si>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</si>
  <si>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</si>
  <si>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</si>
  <si>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</si>
  <si>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</si>
  <si>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</si>
  <si>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</si>
  <si>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</si>
  <si>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</si>
  <si>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</si>
  <si>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</si>
  <si>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</si>
  <si>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</si>
  <si>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</si>
  <si>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</si>
  <si>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</si>
  <si>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</si>
  <si>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</si>
  <si>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</si>
  <si>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</si>
  <si>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</si>
  <si>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</si>
  <si>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</si>
  <si>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</si>
  <si>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</si>
  <si>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</si>
  <si>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</si>
  <si>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</si>
  <si>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</si>
  <si>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</si>
  <si>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</si>
  <si>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</si>
  <si>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</si>
  <si>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</si>
  <si>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</si>
  <si>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</si>
  <si>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</si>
  <si>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</si>
  <si>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</si>
  <si>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</si>
  <si>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</si>
  <si>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</si>
  <si>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</si>
  <si>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</si>
  <si>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</si>
  <si>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</si>
  <si>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</si>
  <si>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</si>
  <si>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</si>
  <si>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</si>
  <si>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</si>
  <si>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</si>
  <si>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</si>
  <si>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</si>
  <si>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</si>
  <si>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</si>
  <si>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</si>
  <si>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</si>
  <si>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</si>
  <si>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</si>
  <si>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</si>
  <si>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</si>
  <si>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</si>
  <si>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</si>
  <si>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</si>
  <si>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</si>
  <si>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</si>
  <si>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</si>
  <si>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</si>
  <si>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</si>
  <si>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</si>
  <si>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</si>
  <si>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</si>
  <si>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</si>
  <si>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</si>
  <si>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</si>
  <si>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</si>
  <si>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</si>
  <si>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</si>
  <si>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</si>
  <si>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</si>
  <si>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</si>
  <si>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</si>
  <si>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</si>
  <si>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</si>
  <si>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</si>
  <si>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</si>
  <si>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</si>
  <si>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</si>
  <si>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</si>
  <si>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</si>
  <si>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</si>
  <si>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</si>
  <si>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</si>
  <si>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</si>
  <si>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</si>
  <si>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</si>
  <si>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</si>
  <si>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</si>
  <si>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</si>
  <si>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</si>
  <si>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</si>
  <si>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</si>
  <si>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</si>
  <si>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</si>
  <si>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</si>
  <si>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</si>
  <si>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</si>
  <si>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</si>
  <si>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</si>
  <si>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</si>
  <si>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</si>
  <si>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</si>
  <si>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</si>
  <si>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</si>
  <si>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</si>
  <si>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</si>
  <si>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</si>
  <si>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</si>
  <si>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</si>
  <si>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</si>
  <si>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</si>
  <si>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</si>
  <si>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</si>
  <si>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</si>
  <si>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</si>
  <si>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</si>
  <si>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</si>
  <si>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</si>
  <si>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</si>
  <si>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</si>
  <si>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</si>
  <si>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</si>
  <si>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</si>
  <si>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</si>
  <si>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</si>
  <si>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</si>
  <si>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</si>
  <si>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</si>
  <si>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</si>
  <si>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</si>
  <si>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</si>
  <si>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</si>
  <si>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</si>
  <si>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</si>
  <si>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</si>
  <si>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</si>
  <si>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</si>
  <si>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</si>
  <si>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</si>
  <si>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</si>
  <si>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</si>
  <si>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</si>
  <si>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</si>
  <si>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</si>
  <si>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</si>
  <si>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</si>
  <si>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</si>
  <si>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</si>
  <si>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</si>
  <si>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</si>
  <si>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</si>
  <si>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</si>
  <si>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</si>
  <si>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</si>
  <si>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</si>
  <si>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</si>
  <si>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</si>
  <si>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</si>
  <si>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</si>
  <si>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</si>
  <si>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</si>
  <si>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</si>
  <si>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</si>
  <si>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</si>
  <si>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</si>
  <si>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</si>
  <si>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</si>
  <si>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</si>
  <si>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</si>
  <si>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</si>
  <si>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</si>
  <si>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</si>
  <si>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</si>
  <si>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</si>
  <si>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</si>
  <si>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</si>
  <si>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</si>
  <si>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</si>
  <si>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</si>
  <si>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</si>
  <si>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</si>
  <si>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</si>
  <si>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</si>
  <si>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</si>
  <si>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</si>
  <si>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</si>
  <si>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</si>
  <si>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</si>
  <si>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</si>
  <si>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</si>
  <si>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</si>
  <si>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</si>
  <si>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</si>
  <si>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</si>
  <si>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</si>
  <si>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</si>
  <si>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</si>
  <si>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</si>
  <si>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</si>
  <si>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</si>
  <si>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</si>
  <si>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</si>
  <si>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</si>
  <si>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</si>
  <si>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</si>
  <si>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</si>
  <si>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</si>
  <si>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</si>
  <si>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</si>
  <si>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</si>
  <si>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</si>
  <si>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</si>
  <si>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</si>
  <si>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</si>
  <si>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</si>
  <si>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</si>
  <si>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</si>
  <si>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</si>
  <si>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</si>
  <si>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</si>
  <si>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</si>
  <si>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</si>
  <si>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</si>
  <si>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</si>
  <si>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</si>
  <si>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</si>
  <si>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</si>
  <si>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</si>
  <si>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</si>
  <si>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</si>
  <si>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</si>
  <si>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</si>
  <si>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</si>
  <si>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</si>
  <si>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</si>
  <si>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</si>
  <si>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</si>
  <si>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</si>
  <si>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</si>
  <si>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</si>
  <si>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</si>
  <si>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</si>
  <si>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</si>
  <si>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</si>
  <si>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</si>
  <si>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</si>
  <si>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</si>
  <si>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</si>
  <si>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</si>
  <si>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</si>
  <si>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</si>
  <si>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</si>
  <si>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</si>
  <si>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</si>
  <si>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</si>
  <si>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</si>
  <si>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</si>
  <si>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</si>
  <si>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</si>
  <si>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</si>
  <si>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</si>
  <si>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</si>
  <si>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</si>
  <si>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</si>
  <si>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</si>
  <si>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</si>
  <si>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</si>
  <si>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</si>
  <si>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</si>
  <si>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</si>
  <si>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</si>
  <si>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</si>
  <si>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</si>
  <si>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</si>
  <si>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</si>
  <si>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</si>
  <si>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</si>
  <si>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</si>
  <si>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</si>
  <si>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</si>
  <si>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</si>
  <si>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</si>
  <si>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</si>
  <si>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</si>
  <si>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</si>
  <si>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</si>
  <si>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</si>
  <si>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</si>
  <si>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</si>
  <si>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</si>
  <si>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</si>
  <si>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</si>
  <si>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</si>
  <si>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</si>
  <si>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</si>
  <si>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</si>
  <si>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</si>
  <si>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</si>
  <si>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</si>
  <si>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</si>
  <si>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</si>
  <si>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</si>
  <si>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</si>
  <si>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</si>
  <si>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</si>
  <si>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</si>
  <si>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</si>
  <si>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</si>
  <si>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</si>
  <si>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</si>
  <si>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</si>
  <si>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</si>
  <si>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</si>
  <si>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</si>
  <si>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</si>
  <si>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</si>
  <si>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</si>
  <si>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</si>
  <si>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</si>
  <si>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</si>
  <si>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</si>
  <si>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</si>
  <si>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</si>
  <si>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</si>
  <si>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</si>
  <si>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</si>
  <si>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</si>
  <si>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</si>
  <si>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</si>
  <si>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</si>
  <si>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</si>
  <si>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</si>
  <si>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</si>
  <si>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</si>
  <si>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</si>
  <si>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</si>
  <si>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</si>
  <si>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</si>
  <si>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</si>
  <si>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</si>
  <si>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</si>
  <si>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</si>
  <si>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</si>
  <si>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</si>
  <si>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</si>
  <si>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</si>
  <si>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</si>
  <si>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</si>
  <si>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</si>
  <si>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</si>
  <si>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</si>
  <si>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</si>
  <si>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</si>
  <si>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</si>
  <si>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</si>
  <si>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</si>
  <si>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</si>
  <si>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</si>
  <si>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</si>
  <si>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</si>
  <si>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</si>
  <si>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</si>
  <si>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</si>
  <si>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</si>
  <si>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</si>
  <si>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</si>
  <si>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</si>
  <si>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</si>
  <si>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</si>
  <si>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</si>
  <si>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</si>
  <si>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</si>
  <si>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</si>
  <si>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</si>
  <si>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</si>
  <si>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</si>
  <si>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</si>
  <si>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</si>
  <si>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</si>
  <si>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</si>
  <si>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</si>
  <si>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</si>
  <si>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</si>
  <si>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</si>
  <si>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</si>
  <si>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</si>
  <si>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</si>
  <si>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</si>
  <si>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</si>
  <si>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</si>
  <si>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</si>
  <si>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</si>
  <si>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</si>
  <si>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</si>
  <si>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</si>
  <si>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</si>
  <si>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</si>
  <si>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</si>
  <si>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</si>
  <si>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</si>
  <si>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</si>
  <si>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</si>
  <si>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</si>
  <si>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</si>
  <si>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</si>
  <si>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</si>
  <si>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</si>
  <si>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</si>
  <si>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</si>
  <si>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</si>
  <si>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</si>
  <si>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</si>
  <si>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</si>
  <si>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</si>
  <si>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</si>
  <si>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</si>
  <si>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</si>
  <si>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</si>
  <si>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</si>
  <si>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</si>
  <si>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</si>
  <si>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</si>
  <si>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</si>
  <si>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</si>
  <si>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</si>
  <si>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</si>
  <si>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</si>
  <si>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</si>
  <si>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</si>
  <si>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</si>
  <si>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</si>
  <si>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</si>
  <si>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</si>
  <si>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</si>
  <si>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</si>
  <si>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</si>
  <si>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</si>
  <si>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</si>
  <si>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</si>
  <si>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</si>
  <si>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</si>
  <si>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</si>
  <si>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</si>
  <si>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</si>
  <si>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</si>
  <si>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</si>
  <si>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</si>
  <si>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</si>
  <si>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</si>
  <si>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</si>
  <si>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</si>
  <si>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</si>
  <si>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</si>
  <si>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</si>
  <si>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</si>
  <si>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</si>
  <si>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</si>
  <si>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</si>
  <si>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</si>
  <si>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</si>
  <si>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</si>
  <si>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</si>
  <si>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</si>
  <si>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</si>
  <si>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</si>
  <si>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</si>
  <si>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</si>
  <si>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</si>
  <si>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</si>
  <si>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</si>
  <si>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</si>
  <si>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</si>
  <si>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</si>
  <si>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</si>
  <si>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</si>
  <si>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</si>
  <si>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</si>
  <si>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</si>
  <si>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</si>
  <si>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</si>
  <si>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</si>
  <si>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</si>
  <si>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</si>
  <si>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</si>
  <si>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</si>
  <si>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</si>
  <si>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</si>
  <si>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</si>
  <si>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</si>
  <si>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</si>
  <si>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</si>
  <si>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</si>
  <si>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</si>
  <si>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</si>
  <si>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</si>
  <si>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</si>
  <si>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</si>
  <si>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</si>
  <si>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</si>
  <si>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</si>
  <si>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</si>
  <si>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</si>
  <si>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</si>
  <si>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</si>
  <si>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</si>
  <si>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</si>
  <si>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</si>
  <si>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</si>
  <si>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</si>
  <si>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</si>
  <si>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</si>
  <si>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</si>
  <si>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</si>
  <si>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</si>
  <si>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</si>
  <si>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</si>
  <si>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</si>
  <si>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</si>
  <si>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</si>
  <si>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</si>
  <si>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</si>
  <si>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</si>
  <si>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</si>
  <si>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</si>
  <si>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</si>
  <si>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</si>
  <si>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</si>
  <si>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</si>
  <si>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</si>
  <si>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</si>
  <si>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</si>
  <si>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</si>
  <si>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</si>
  <si>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</si>
  <si>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</si>
  <si>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</si>
  <si>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</si>
  <si>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</si>
  <si>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</si>
  <si>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</si>
  <si>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</si>
  <si>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</si>
  <si>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</si>
  <si>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</si>
  <si>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</si>
  <si>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</si>
  <si>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</si>
  <si>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</si>
  <si>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</si>
  <si>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</si>
  <si>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</si>
  <si>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</si>
  <si>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</si>
  <si>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</si>
  <si>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</si>
  <si>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</si>
  <si>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</si>
  <si>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</si>
  <si>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</si>
  <si>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</si>
  <si>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</si>
  <si>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</si>
  <si>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</si>
  <si>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</si>
  <si>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</si>
  <si>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</si>
  <si>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</si>
  <si>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</si>
  <si>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</si>
  <si>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</si>
  <si>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</si>
  <si>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</si>
  <si>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</si>
  <si>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</si>
  <si>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</si>
  <si>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</si>
  <si>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</si>
  <si>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</si>
  <si>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</si>
  <si>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</si>
  <si>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</si>
  <si>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</si>
  <si>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</si>
  <si>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</si>
  <si>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</si>
  <si>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</si>
  <si>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</si>
  <si>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</si>
  <si>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</si>
  <si>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</si>
  <si>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</si>
  <si>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</si>
  <si>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</si>
  <si>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</si>
  <si>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</si>
  <si>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</si>
  <si>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</si>
  <si>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</si>
  <si>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</si>
  <si>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</si>
  <si>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</si>
  <si>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</si>
  <si>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</si>
  <si>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</si>
  <si>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</si>
  <si>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</si>
  <si>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</si>
  <si>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</si>
  <si>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</si>
  <si>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</si>
  <si>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</si>
  <si>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</si>
  <si>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</si>
  <si>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</si>
  <si>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</si>
  <si>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</si>
  <si>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</si>
  <si>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</si>
  <si>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</si>
  <si>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</si>
  <si>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</si>
  <si>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</si>
  <si>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</si>
  <si>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</si>
  <si>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</si>
  <si>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</si>
  <si>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</si>
  <si>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</si>
  <si>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</si>
  <si>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</si>
  <si>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</si>
  <si>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</si>
  <si>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</si>
  <si>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</si>
  <si>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</si>
  <si>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</si>
  <si>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</si>
  <si>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</si>
  <si>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</si>
  <si>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</si>
  <si>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</si>
  <si>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</si>
  <si>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</si>
  <si>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</si>
  <si>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</si>
  <si>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</si>
  <si>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</si>
  <si>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</si>
  <si>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</si>
  <si>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</si>
  <si>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</si>
  <si>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</si>
  <si>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</si>
  <si>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</si>
  <si>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</si>
  <si>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</si>
  <si>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</si>
  <si>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</si>
  <si>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</si>
  <si>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</si>
  <si>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</si>
  <si>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</si>
  <si>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</si>
  <si>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</si>
  <si>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</si>
  <si>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</si>
  <si>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</si>
  <si>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</si>
  <si>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</si>
  <si>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</si>
  <si>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</si>
  <si>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</si>
  <si>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</si>
  <si>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</si>
  <si>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</si>
  <si>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</si>
  <si>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</si>
  <si>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</si>
  <si>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</si>
  <si>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</si>
  <si>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</si>
  <si>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</si>
  <si>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</si>
  <si>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</si>
  <si>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</si>
  <si>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</si>
  <si>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</si>
  <si>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</si>
  <si>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</si>
  <si>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</si>
  <si>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</si>
  <si>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</si>
  <si>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</si>
  <si>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</si>
  <si>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</si>
  <si>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</si>
  <si>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</si>
  <si>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</si>
  <si>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</si>
  <si>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</si>
  <si>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</si>
  <si>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</si>
  <si>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</si>
  <si>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</si>
  <si>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</si>
  <si>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</si>
  <si>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</si>
  <si>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</si>
  <si>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</si>
  <si>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</si>
  <si>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</si>
  <si>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</si>
  <si>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</si>
  <si>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</si>
  <si>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</si>
  <si>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</si>
  <si>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</si>
  <si>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</si>
  <si>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</si>
  <si>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</si>
  <si>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</si>
  <si>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</si>
  <si>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</si>
  <si>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</si>
  <si>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</si>
  <si>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</si>
  <si>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</si>
  <si>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</si>
  <si>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</si>
  <si>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</si>
  <si>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</si>
  <si>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</si>
  <si>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</si>
  <si>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</si>
  <si>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</si>
  <si>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</si>
  <si>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</si>
  <si>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</si>
  <si>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</si>
  <si>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</si>
  <si>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</si>
  <si>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</si>
  <si>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</si>
  <si>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</si>
  <si>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</si>
  <si>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</si>
  <si>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</si>
  <si>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</si>
  <si>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</si>
  <si>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</si>
  <si>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</si>
  <si>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</si>
  <si>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</si>
  <si>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</si>
  <si>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</si>
  <si>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</si>
  <si>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</si>
  <si>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</si>
  <si>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</si>
  <si>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</si>
  <si>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</si>
  <si>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</si>
  <si>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</si>
  <si>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</si>
  <si>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</si>
  <si>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</si>
  <si>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</si>
  <si>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</si>
  <si>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</si>
  <si>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</si>
  <si>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</si>
  <si>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</si>
  <si>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</si>
  <si>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</si>
  <si>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</si>
  <si>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</si>
  <si>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</si>
  <si>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</si>
  <si>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</si>
  <si>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</si>
  <si>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</si>
  <si>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</si>
  <si>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</si>
  <si>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</si>
  <si>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</si>
  <si>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</si>
  <si>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</si>
  <si>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</si>
  <si>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</si>
  <si>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</si>
  <si>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</si>
  <si>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</si>
  <si>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</si>
  <si>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</si>
  <si>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</si>
  <si>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</si>
  <si>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</si>
  <si>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</si>
  <si>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</si>
  <si>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</si>
  <si>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</si>
  <si>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</si>
  <si>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</si>
  <si>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</si>
  <si>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</si>
  <si>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</si>
  <si>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</si>
  <si>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</si>
  <si>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</si>
  <si>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</si>
  <si>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</si>
  <si>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</si>
  <si>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</si>
  <si>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</si>
  <si>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</si>
  <si>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</si>
  <si>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</si>
  <si>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</si>
  <si>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</si>
  <si>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</si>
  <si>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</si>
  <si>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</si>
  <si>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</si>
  <si>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</si>
  <si>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</si>
  <si>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</si>
  <si>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</si>
  <si>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</si>
  <si>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</si>
  <si>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</si>
  <si>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</si>
  <si>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</si>
  <si>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</si>
  <si>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</si>
  <si>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</si>
  <si>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</si>
  <si>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</si>
  <si>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</si>
  <si>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</si>
  <si>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</si>
  <si>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</si>
  <si>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</si>
  <si>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</si>
  <si>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</si>
  <si>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</si>
  <si>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</si>
  <si>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</si>
  <si>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</si>
  <si>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</si>
  <si>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</si>
  <si>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</si>
  <si>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</si>
  <si>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</si>
  <si>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</si>
  <si>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</si>
  <si>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</si>
  <si>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</si>
  <si>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</si>
  <si>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</si>
  <si>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</si>
  <si>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</si>
  <si>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</si>
  <si>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</si>
  <si>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</si>
  <si>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</si>
  <si>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</si>
  <si>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</si>
  <si>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</si>
  <si>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</si>
  <si>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</si>
  <si>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</si>
  <si>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</si>
  <si>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</si>
  <si>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</si>
  <si>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</si>
  <si>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</si>
  <si>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</si>
  <si>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</si>
  <si>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</si>
  <si>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</si>
  <si>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</si>
  <si>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</si>
  <si>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</si>
  <si>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</si>
  <si>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</si>
  <si>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</si>
  <si>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</si>
  <si>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</si>
  <si>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</si>
  <si>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</si>
  <si>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</si>
  <si>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</si>
  <si>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</si>
  <si>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</si>
  <si>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</si>
  <si>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</si>
  <si>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</si>
  <si>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</si>
  <si>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</si>
  <si>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</si>
  <si>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</si>
  <si>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</si>
  <si>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</si>
  <si>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</si>
  <si>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</si>
  <si>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</si>
  <si>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</si>
  <si>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</si>
  <si>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</si>
  <si>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</si>
  <si>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</si>
  <si>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</si>
  <si>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</si>
  <si>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</si>
  <si>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</si>
  <si>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</si>
  <si>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</si>
  <si>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</si>
  <si>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</si>
  <si>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</si>
  <si>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</si>
  <si>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</si>
  <si>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</si>
  <si>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</si>
  <si>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</si>
  <si>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</si>
  <si>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</si>
  <si>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</si>
  <si>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</si>
  <si>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</si>
  <si>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</si>
  <si>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</si>
  <si>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</si>
  <si>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</si>
  <si>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</si>
  <si>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</si>
  <si>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</si>
  <si>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</si>
  <si>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</si>
  <si>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</si>
  <si>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</si>
  <si>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</si>
  <si>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</si>
  <si>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</si>
  <si>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</si>
  <si>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</si>
  <si>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</si>
  <si>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</si>
  <si>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</si>
  <si>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</si>
  <si>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</si>
  <si>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</si>
  <si>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</si>
  <si>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</si>
  <si>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</si>
  <si>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</si>
  <si>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</si>
  <si>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</si>
  <si>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</si>
  <si>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</si>
  <si>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</si>
  <si>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</si>
  <si>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</si>
  <si>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</si>
  <si>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</si>
  <si>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</si>
  <si>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</si>
  <si>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</si>
  <si>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</si>
  <si>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</si>
  <si>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</si>
  <si>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</si>
  <si>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</si>
  <si>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</si>
  <si>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</si>
  <si>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</si>
  <si>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</si>
  <si>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</si>
  <si>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</si>
  <si>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</si>
  <si>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</si>
  <si>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</si>
  <si>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</si>
  <si>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</si>
  <si>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</si>
  <si>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</si>
  <si>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</si>
  <si>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</si>
  <si>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</si>
  <si>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</si>
  <si>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</si>
  <si>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</si>
  <si>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</si>
  <si>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</si>
  <si>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</si>
  <si>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</si>
  <si>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</si>
  <si>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</si>
  <si>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</si>
  <si>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</si>
  <si>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</si>
  <si>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</si>
  <si>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</si>
  <si>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</si>
  <si>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</si>
  <si>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</si>
  <si>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</si>
  <si>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</si>
  <si>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</si>
  <si>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</si>
  <si>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</si>
  <si>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</si>
  <si>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</si>
  <si>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</si>
  <si>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</si>
  <si>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</si>
  <si>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</si>
  <si>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</si>
  <si>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</si>
  <si>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</si>
  <si>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</si>
  <si>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</si>
  <si>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</si>
  <si>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</si>
  <si>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</si>
  <si>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</si>
  <si>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</si>
  <si>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</si>
  <si>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</si>
  <si>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</si>
  <si>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</si>
  <si>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</si>
  <si>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</si>
  <si>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</si>
  <si>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</si>
  <si>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</si>
  <si>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</si>
  <si>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</si>
  <si>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</si>
  <si>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</si>
  <si>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</si>
  <si>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</si>
  <si>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</si>
  <si>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</si>
  <si>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</si>
  <si>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</si>
  <si>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</si>
  <si>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</si>
  <si>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</si>
  <si>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</si>
  <si>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</si>
  <si>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</si>
  <si>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</si>
  <si>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</si>
  <si>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</si>
  <si>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</si>
  <si>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</si>
  <si>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</si>
  <si>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</si>
  <si>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</si>
  <si>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</si>
  <si>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</si>
  <si>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</si>
  <si>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</si>
  <si>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</si>
  <si>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</si>
  <si>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</si>
  <si>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</si>
  <si>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</si>
  <si>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</si>
  <si>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</si>
  <si>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</si>
  <si>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</si>
  <si>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</si>
  <si>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</si>
  <si>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</si>
  <si>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</si>
  <si>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</si>
  <si>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</si>
  <si>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</si>
  <si>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</si>
  <si>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</si>
  <si>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</si>
  <si>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</si>
  <si>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</si>
  <si>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</si>
  <si>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</si>
  <si>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</si>
  <si>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</si>
  <si>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</si>
  <si>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</si>
  <si>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</si>
  <si>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</si>
  <si>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</si>
  <si>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</si>
  <si>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</si>
  <si>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</si>
  <si>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</si>
  <si>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</si>
  <si>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</si>
  <si>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</si>
  <si>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</si>
  <si>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</si>
  <si>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</si>
  <si>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</si>
  <si>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</si>
  <si>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</si>
  <si>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</si>
  <si>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</si>
  <si>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</si>
  <si>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</si>
  <si>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</si>
  <si>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</si>
  <si>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</si>
  <si>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</si>
  <si>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</si>
  <si>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</si>
  <si>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</si>
  <si>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</si>
  <si>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</si>
  <si>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</si>
  <si>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</si>
  <si>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</si>
  <si>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</si>
  <si>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</si>
  <si>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</si>
  <si>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</si>
  <si>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</si>
  <si>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</si>
  <si>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</si>
  <si>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</si>
  <si>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</si>
  <si>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</si>
  <si>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</si>
  <si>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</si>
  <si>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</si>
  <si>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</si>
  <si>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</si>
  <si>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</si>
  <si>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</si>
  <si>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</si>
  <si>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</si>
  <si>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</si>
  <si>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</si>
  <si>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</si>
  <si>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</si>
  <si>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</si>
  <si>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</si>
  <si>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</si>
  <si>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</si>
  <si>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</si>
  <si>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</si>
  <si>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</si>
  <si>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</si>
  <si>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</si>
  <si>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</si>
  <si>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</si>
  <si>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</si>
  <si>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</si>
  <si>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</si>
  <si>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</si>
  <si>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</si>
  <si>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</si>
  <si>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</si>
  <si>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</si>
  <si>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</si>
  <si>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</si>
  <si>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</si>
  <si>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</si>
  <si>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</si>
  <si>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</si>
  <si>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</si>
  <si>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</si>
  <si>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</si>
  <si>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</si>
  <si>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</si>
  <si>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</si>
  <si>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</si>
  <si>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</si>
  <si>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</si>
  <si>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</si>
  <si>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</si>
  <si>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</si>
  <si>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</si>
  <si>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</si>
  <si>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</si>
  <si>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</si>
  <si>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</si>
  <si>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</si>
  <si>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</si>
  <si>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</si>
  <si>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</si>
  <si>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</si>
  <si>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</si>
  <si>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</si>
  <si>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</si>
  <si>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</si>
  <si>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</si>
  <si>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</si>
  <si>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</si>
  <si>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</si>
  <si>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</si>
  <si>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</si>
  <si>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</si>
  <si>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</si>
  <si>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</si>
  <si>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</si>
  <si>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</si>
  <si>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</si>
  <si>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</si>
  <si>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</si>
  <si>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</si>
  <si>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</si>
  <si>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</si>
  <si>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</si>
  <si>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</si>
  <si>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</si>
  <si>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</si>
  <si>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</si>
  <si>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</si>
  <si>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</si>
  <si>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</si>
  <si>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</si>
  <si>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</si>
  <si>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</si>
  <si>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</si>
  <si>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</si>
  <si>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</si>
  <si>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</si>
  <si>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</si>
  <si>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</si>
  <si>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</si>
  <si>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</si>
  <si>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</si>
  <si>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</si>
  <si>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</si>
  <si>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</si>
  <si>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</si>
  <si>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</si>
  <si>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</si>
  <si>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</si>
  <si>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</si>
  <si>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</si>
  <si>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</si>
  <si>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</si>
  <si>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</si>
  <si>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</si>
  <si>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</si>
  <si>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</si>
  <si>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</si>
  <si>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</si>
  <si>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</si>
  <si>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</si>
  <si>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</si>
  <si>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</si>
  <si>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</si>
  <si>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</si>
  <si>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</si>
  <si>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</si>
  <si>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</si>
  <si>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</si>
  <si>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</si>
  <si>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</si>
  <si>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</si>
  <si>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</si>
  <si>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</si>
  <si>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</si>
  <si>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</si>
  <si>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</si>
  <si>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</si>
  <si>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</si>
  <si>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</si>
  <si>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</si>
  <si>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</si>
  <si>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</si>
  <si>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</si>
  <si>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</si>
  <si>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</si>
  <si>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</si>
  <si>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</si>
  <si>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</si>
  <si>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</si>
  <si>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</si>
  <si>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</si>
  <si>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</si>
  <si>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</si>
  <si>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</si>
  <si>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</si>
  <si>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</si>
  <si>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</si>
  <si>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</si>
  <si>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</si>
  <si>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</si>
  <si>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</si>
  <si>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</si>
  <si>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</si>
  <si>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</si>
  <si>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</si>
  <si>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</si>
  <si>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</si>
  <si>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</si>
  <si>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</si>
  <si>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</si>
  <si>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</si>
  <si>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</si>
  <si>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</si>
  <si>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</si>
  <si>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</si>
  <si>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</si>
  <si>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</si>
  <si>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</si>
  <si>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</si>
  <si>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</si>
  <si>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</si>
  <si>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</si>
  <si>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</si>
  <si>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</si>
  <si>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</si>
  <si>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</si>
  <si>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</si>
  <si>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</si>
  <si>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</si>
  <si>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</si>
  <si>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</si>
  <si>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</si>
  <si>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</si>
  <si>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</si>
  <si>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</si>
  <si>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</si>
  <si>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</si>
  <si>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</si>
  <si>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</si>
  <si>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</si>
  <si>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</si>
  <si>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</si>
  <si>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</si>
  <si>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</si>
  <si>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</si>
  <si>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</si>
  <si>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</si>
  <si>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</si>
  <si>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</si>
  <si>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</si>
  <si>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</si>
  <si>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</si>
  <si>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</si>
  <si>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</si>
  <si>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</si>
  <si>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</si>
  <si>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</si>
  <si>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</si>
  <si>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</si>
  <si>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</si>
  <si>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</si>
  <si>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</si>
  <si>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</si>
  <si>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</si>
  <si>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</si>
  <si>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</si>
  <si>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</si>
  <si>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</si>
  <si>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</si>
  <si>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</si>
  <si>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</si>
  <si>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</si>
  <si>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</si>
  <si>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</si>
  <si>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</si>
  <si>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</si>
  <si>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</si>
  <si>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</si>
  <si>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</si>
  <si>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</si>
  <si>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</si>
  <si>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</si>
  <si>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</si>
  <si>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</si>
  <si>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</si>
  <si>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</si>
  <si>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</si>
  <si>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</si>
  <si>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</si>
  <si>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</si>
  <si>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</si>
  <si>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</si>
  <si>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</si>
  <si>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</si>
  <si>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</si>
  <si>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</si>
  <si>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</si>
  <si>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</si>
  <si>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</si>
  <si>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</si>
  <si>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</si>
  <si>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</si>
  <si>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</si>
  <si>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</si>
  <si>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</si>
  <si>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</si>
  <si>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</si>
  <si>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</si>
  <si>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</si>
  <si>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</si>
  <si>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</si>
  <si>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</si>
  <si>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</si>
  <si>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</si>
  <si>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</si>
  <si>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</si>
  <si>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</si>
  <si>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</si>
  <si>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</si>
  <si>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</si>
  <si>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</si>
  <si>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</si>
  <si>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</si>
  <si>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</si>
  <si>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</si>
  <si>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</si>
  <si>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</si>
  <si>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</si>
  <si>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</si>
  <si>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</si>
  <si>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</si>
  <si>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</si>
  <si>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</si>
  <si>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</si>
  <si>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</si>
  <si>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</si>
  <si>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</si>
  <si>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</si>
  <si>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</si>
  <si>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</si>
  <si>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</si>
  <si>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</si>
  <si>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</si>
  <si>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</si>
  <si>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</si>
  <si>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</si>
  <si>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</si>
  <si>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</si>
  <si>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</si>
  <si>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</si>
  <si>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</si>
  <si>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</si>
  <si>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</si>
  <si>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</si>
  <si>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</si>
  <si>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</si>
  <si>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</si>
  <si>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</si>
  <si>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</si>
  <si>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</si>
  <si>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</si>
  <si>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</si>
  <si>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</si>
  <si>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</si>
  <si>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</si>
  <si>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</si>
  <si>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</si>
  <si>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</si>
  <si>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</si>
  <si>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</si>
  <si>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</si>
  <si>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</si>
  <si>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</si>
  <si>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</si>
  <si>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</si>
  <si>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</si>
  <si>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</si>
  <si>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</si>
  <si>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</si>
  <si>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</si>
  <si>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</si>
  <si>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</si>
  <si>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</si>
  <si>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</si>
  <si>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</si>
  <si>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</si>
  <si>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</si>
  <si>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</si>
  <si>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</si>
  <si>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</si>
  <si>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</si>
  <si>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</si>
  <si>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</si>
  <si>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</si>
  <si>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</si>
  <si>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</si>
  <si>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</si>
  <si>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</si>
  <si>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</si>
  <si>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</si>
  <si>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</si>
  <si>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</si>
  <si>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</si>
  <si>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</si>
  <si>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</si>
  <si>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</si>
  <si>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</si>
  <si>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</si>
  <si>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</si>
  <si>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</si>
  <si>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</si>
  <si>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</si>
  <si>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</si>
  <si>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</si>
  <si>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</si>
  <si>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</si>
  <si>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</si>
  <si>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</si>
  <si>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</si>
  <si>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</si>
  <si>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</si>
  <si>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</si>
  <si>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</si>
  <si>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</si>
  <si>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</si>
  <si>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</si>
  <si>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</si>
  <si>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</si>
  <si>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</si>
  <si>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</si>
  <si>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</si>
  <si>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</si>
  <si>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</si>
  <si>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</si>
  <si>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</si>
  <si>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</si>
  <si>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</si>
  <si>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</si>
  <si>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</si>
  <si>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</si>
  <si>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</si>
  <si>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</si>
  <si>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</si>
  <si>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</si>
  <si>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</si>
  <si>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</si>
  <si>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</si>
  <si>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</si>
  <si>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</si>
  <si>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</si>
  <si>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</si>
  <si>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</si>
  <si>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</si>
  <si>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</si>
  <si>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</si>
  <si>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</si>
  <si>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</si>
  <si>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</si>
  <si>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</si>
  <si>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</si>
  <si>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</si>
  <si>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</si>
  <si>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</si>
  <si>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</si>
  <si>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</si>
  <si>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</si>
  <si>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</si>
  <si>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</si>
  <si>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</si>
  <si>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</si>
  <si>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</si>
  <si>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</si>
  <si>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</si>
  <si>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</si>
  <si>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</si>
  <si>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</si>
  <si>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</si>
  <si>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</si>
  <si>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</si>
  <si>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</si>
  <si>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</si>
  <si>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</si>
  <si>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</si>
  <si>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</si>
  <si>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</si>
  <si>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</si>
  <si>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</si>
  <si>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</si>
  <si>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</si>
  <si>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</si>
  <si>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</si>
  <si>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</si>
  <si>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</si>
  <si>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</si>
  <si>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</si>
  <si>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</si>
  <si>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</si>
  <si>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</si>
  <si>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</si>
  <si>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</si>
  <si>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</si>
  <si>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</si>
  <si>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</si>
  <si>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</si>
  <si>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</si>
  <si>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</si>
  <si>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</si>
  <si>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</si>
  <si>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</si>
  <si>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</si>
  <si>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</si>
  <si>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</si>
  <si>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</si>
  <si>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</si>
  <si>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</si>
  <si>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</si>
  <si>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</si>
  <si>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</si>
  <si>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</si>
  <si>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</si>
  <si>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</si>
  <si>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</si>
  <si>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</si>
  <si>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</si>
  <si>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</si>
  <si>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</si>
  <si>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</si>
  <si>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</si>
  <si>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</si>
  <si>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</si>
  <si>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</si>
  <si>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</si>
  <si>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</si>
  <si>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</si>
  <si>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</si>
  <si>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</si>
  <si>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</si>
  <si>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</si>
  <si>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</si>
  <si>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</si>
  <si>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</si>
  <si>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</si>
  <si>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</si>
  <si>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</si>
  <si>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</si>
  <si>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</si>
  <si>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</si>
  <si>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</si>
  <si>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</si>
  <si>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</si>
  <si>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</si>
  <si>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</si>
  <si>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</si>
  <si>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</si>
  <si>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</si>
  <si>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</si>
  <si>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</si>
  <si>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</si>
  <si>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</si>
  <si>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</si>
  <si>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</si>
  <si>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</si>
  <si>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</si>
  <si>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</si>
  <si>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</si>
  <si>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</si>
  <si>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</si>
  <si>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</si>
  <si>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</si>
  <si>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</si>
  <si>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</si>
  <si>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</si>
  <si>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</si>
  <si>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</si>
  <si>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</si>
  <si>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</si>
  <si>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</si>
  <si>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</si>
  <si>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</si>
  <si>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</si>
  <si>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</si>
  <si>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</si>
  <si>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</si>
  <si>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</si>
  <si>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</si>
  <si>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</si>
  <si>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</si>
  <si>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</si>
  <si>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</si>
  <si>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</si>
  <si>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</si>
  <si>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</si>
  <si>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</si>
  <si>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</si>
  <si>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</si>
  <si>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</si>
  <si>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</si>
  <si>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</si>
  <si>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</si>
  <si>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</si>
  <si>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</si>
  <si>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</si>
  <si>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</si>
  <si>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</si>
  <si>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</si>
  <si>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</si>
  <si>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</si>
  <si>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</si>
  <si>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</si>
  <si>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</si>
  <si>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</si>
  <si>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</si>
  <si>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</si>
  <si>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</si>
  <si>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</si>
  <si>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</si>
  <si>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</si>
  <si>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</si>
  <si>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</si>
  <si>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</si>
  <si>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</si>
  <si>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</si>
  <si>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</si>
  <si>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</si>
  <si>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</si>
  <si>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</si>
  <si>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</si>
  <si>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</si>
  <si>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</si>
  <si>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</si>
  <si>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</si>
  <si>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</si>
  <si>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</si>
  <si>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</si>
  <si>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</si>
  <si>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</si>
  <si>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</si>
  <si>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</si>
  <si>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</si>
  <si>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</si>
  <si>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</si>
  <si>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</si>
  <si>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</si>
  <si>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</si>
  <si>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</si>
  <si>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</si>
  <si>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</si>
  <si>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</si>
  <si>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</si>
  <si>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</si>
  <si>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</si>
  <si>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</si>
  <si>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</si>
  <si>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</si>
  <si>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</si>
  <si>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</si>
  <si>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</si>
  <si>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</si>
  <si>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</si>
  <si>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</si>
  <si>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</si>
  <si>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</si>
  <si>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</si>
  <si>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</si>
  <si>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</si>
  <si>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</si>
  <si>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</si>
  <si>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</si>
  <si>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</si>
  <si>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</si>
  <si>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</si>
  <si>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</si>
  <si>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</si>
  <si>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</si>
  <si>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</si>
  <si>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</si>
  <si>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</si>
  <si>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</si>
  <si>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</si>
  <si>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</si>
  <si>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</si>
  <si>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</si>
  <si>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</si>
  <si>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</si>
  <si>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</si>
  <si>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</si>
  <si>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</si>
  <si>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</si>
  <si>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</si>
  <si>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</si>
  <si>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</si>
  <si>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</si>
  <si>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</si>
  <si>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</si>
  <si>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</si>
  <si>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</si>
  <si>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</si>
  <si>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</si>
  <si>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</si>
  <si>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</si>
  <si>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</si>
  <si>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</si>
  <si>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</si>
  <si>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</si>
  <si>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</si>
  <si>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</si>
  <si>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</si>
  <si>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</si>
  <si>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</si>
  <si>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</si>
  <si>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</si>
  <si>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</si>
  <si>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</si>
  <si>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</si>
  <si>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</si>
  <si>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</si>
  <si>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</si>
  <si>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</si>
  <si>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</si>
  <si>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</si>
  <si>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</si>
  <si>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</si>
  <si>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</si>
  <si>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</si>
  <si>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</si>
  <si>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</si>
  <si>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</si>
  <si>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</si>
  <si>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</si>
  <si>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</si>
  <si>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</si>
  <si>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</si>
  <si>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</si>
  <si>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</si>
  <si>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</si>
  <si>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</si>
  <si>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</si>
  <si>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</si>
  <si>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</si>
  <si>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</si>
  <si>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</si>
  <si>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</si>
  <si>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</si>
  <si>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</si>
  <si>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</si>
  <si>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</si>
  <si>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</si>
  <si>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</si>
  <si>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</si>
  <si>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</si>
  <si>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</si>
  <si>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</si>
  <si>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</si>
  <si>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</si>
  <si>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</si>
  <si>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</si>
  <si>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</si>
  <si>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</si>
  <si>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</si>
  <si>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</si>
  <si>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</si>
  <si>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</si>
  <si>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</si>
  <si>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</si>
  <si>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</si>
  <si>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</si>
  <si>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</si>
  <si>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</si>
  <si>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</si>
  <si>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</si>
  <si>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</si>
  <si>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</si>
  <si>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</si>
  <si>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</si>
  <si>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</si>
  <si>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</si>
  <si>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</si>
  <si>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</si>
  <si>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</si>
  <si>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</si>
  <si>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</si>
  <si>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</si>
  <si>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</si>
  <si>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</si>
  <si>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</si>
  <si>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</si>
  <si>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</si>
  <si>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</si>
  <si>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</si>
  <si>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</si>
  <si>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</si>
  <si>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</si>
  <si>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</si>
  <si>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</si>
  <si>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</si>
  <si>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</si>
  <si>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</si>
  <si>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</si>
  <si>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</si>
  <si>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</si>
  <si>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</si>
  <si>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</si>
  <si>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</si>
  <si>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</si>
  <si>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</si>
  <si>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</si>
  <si>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</si>
  <si>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</si>
  <si>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</si>
  <si>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</si>
  <si>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</si>
  <si>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</si>
  <si>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</si>
  <si>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</si>
  <si>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</si>
  <si>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</si>
  <si>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</si>
  <si>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</si>
  <si>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</si>
  <si>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</si>
  <si>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</si>
  <si>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</si>
  <si>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</si>
  <si>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</si>
  <si>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</si>
  <si>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</si>
  <si>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</si>
  <si>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</si>
  <si>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</si>
  <si>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</si>
  <si>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</si>
  <si>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</si>
  <si>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</si>
  <si>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</si>
  <si>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</si>
  <si>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</si>
  <si>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</si>
  <si>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</si>
  <si>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</si>
  <si>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</si>
  <si>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</si>
  <si>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</si>
  <si>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</si>
  <si>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</si>
  <si>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</si>
  <si>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</si>
  <si>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</si>
  <si>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</si>
  <si>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</si>
  <si>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</si>
  <si>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</si>
  <si>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</si>
  <si>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</si>
  <si>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</si>
  <si>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</si>
  <si>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</si>
  <si>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</si>
  <si>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</si>
  <si>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</si>
  <si>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</si>
  <si>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</si>
  <si>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</si>
  <si>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</si>
  <si>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</si>
  <si>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</si>
  <si>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</si>
  <si>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</si>
  <si>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</si>
  <si>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</si>
  <si>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</si>
  <si>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</si>
  <si>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</si>
  <si>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</si>
  <si>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</si>
  <si>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</si>
  <si>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</si>
  <si>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</si>
  <si>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</si>
  <si>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</si>
  <si>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</si>
  <si>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</si>
  <si>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</si>
  <si>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</si>
  <si>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</si>
  <si>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</si>
  <si>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</si>
  <si>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</si>
  <si>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</si>
  <si>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</si>
  <si>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</si>
  <si>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</si>
  <si>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</si>
  <si>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</si>
  <si>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</si>
  <si>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</si>
  <si>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</si>
  <si>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</si>
  <si>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</si>
  <si>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</si>
  <si>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</si>
  <si>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</si>
  <si>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</si>
  <si>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</si>
  <si>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</si>
  <si>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</si>
  <si>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</si>
  <si>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</si>
  <si>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</si>
  <si>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</si>
  <si>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</si>
  <si>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</si>
  <si>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</si>
  <si>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</si>
  <si>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</si>
  <si>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</si>
  <si>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</si>
  <si>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</si>
  <si>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</si>
  <si>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</si>
  <si>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</si>
  <si>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</si>
  <si>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</si>
  <si>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</si>
  <si>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</si>
  <si>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</si>
  <si>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</si>
  <si>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</si>
  <si>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</si>
  <si>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</si>
  <si>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</si>
  <si>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</si>
  <si>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</si>
  <si>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</si>
  <si>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</si>
  <si>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</si>
  <si>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</si>
  <si>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</si>
  <si>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</si>
  <si>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</si>
  <si>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</si>
  <si>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</si>
  <si>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</si>
  <si>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</si>
  <si>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</si>
  <si>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</si>
  <si>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</si>
  <si>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</si>
  <si>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</si>
  <si>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</si>
  <si>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</si>
  <si>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</si>
  <si>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</si>
  <si>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</si>
  <si>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</si>
  <si>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</si>
  <si>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</si>
  <si>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</si>
  <si>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</si>
  <si>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</si>
  <si>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</si>
  <si>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</si>
  <si>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</si>
  <si>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</si>
  <si>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</si>
  <si>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</si>
  <si>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</si>
  <si>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</si>
  <si>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</si>
  <si>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</si>
  <si>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</si>
  <si>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</si>
  <si>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</si>
  <si>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</si>
  <si>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</si>
  <si>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</si>
  <si>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</si>
  <si>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</si>
  <si>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</si>
  <si>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</si>
  <si>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</si>
  <si>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</si>
  <si>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</si>
  <si>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</si>
  <si>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</si>
  <si>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</si>
  <si>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</si>
  <si>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</si>
  <si>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</si>
  <si>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</si>
  <si>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</si>
  <si>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</si>
  <si>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</si>
  <si>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</si>
  <si>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</si>
  <si>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</si>
  <si>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</si>
  <si>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</si>
  <si>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</si>
  <si>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</si>
  <si>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</si>
  <si>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</si>
  <si>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</si>
  <si>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</si>
  <si>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</si>
  <si>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</si>
  <si>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</si>
  <si>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</si>
  <si>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</si>
  <si>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</si>
  <si>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</si>
  <si>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</si>
  <si>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</si>
  <si>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</si>
  <si>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</si>
  <si>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</si>
  <si>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</si>
  <si>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</si>
  <si>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</si>
  <si>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</si>
  <si>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</si>
  <si>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</si>
  <si>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</si>
  <si>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</si>
  <si>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</si>
  <si>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</si>
  <si>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</si>
  <si>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</si>
  <si>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</si>
  <si>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</si>
  <si>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</si>
  <si>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</si>
  <si>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</si>
  <si>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</si>
  <si>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</si>
  <si>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</si>
  <si>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</si>
  <si>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</si>
  <si>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</si>
  <si>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</si>
  <si>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</si>
  <si>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</si>
  <si>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</si>
  <si>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</si>
  <si>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</si>
  <si>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</si>
  <si>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</si>
  <si>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</si>
  <si>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</si>
  <si>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</si>
  <si>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</si>
  <si>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</si>
  <si>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</si>
  <si>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</si>
  <si>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</si>
  <si>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</si>
  <si>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</si>
  <si>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</si>
  <si>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</si>
  <si>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</si>
  <si>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</si>
  <si>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</si>
  <si>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</si>
  <si>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</si>
  <si>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</si>
  <si>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</si>
  <si>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</si>
  <si>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</si>
  <si>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</si>
  <si>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</si>
  <si>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</si>
  <si>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</si>
  <si>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</si>
  <si>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</si>
  <si>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</si>
  <si>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</si>
  <si>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</si>
  <si>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</si>
  <si>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</si>
  <si>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</si>
  <si>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</si>
  <si>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</si>
  <si>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</si>
  <si>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</si>
  <si>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</si>
  <si>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</si>
  <si>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</si>
  <si>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</si>
  <si>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</si>
  <si>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</si>
  <si>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</si>
  <si>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</si>
  <si>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</si>
  <si>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</si>
  <si>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</si>
  <si>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</si>
  <si>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</si>
  <si>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</si>
  <si>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</si>
  <si>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</si>
  <si>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</si>
  <si>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</si>
  <si>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</si>
  <si>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</si>
  <si>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</si>
  <si>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</si>
  <si>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</si>
  <si>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</si>
  <si>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</si>
  <si>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</si>
  <si>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</si>
  <si>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</si>
  <si>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</si>
  <si>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</si>
  <si>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</si>
  <si>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</si>
  <si>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</si>
  <si>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</si>
  <si>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</si>
  <si>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</si>
  <si>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</si>
  <si>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</si>
  <si>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</si>
  <si>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</si>
  <si>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</si>
  <si>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</si>
  <si>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</si>
  <si>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</si>
  <si>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</si>
  <si>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</si>
  <si>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</si>
  <si>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</si>
  <si>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</si>
  <si>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</si>
  <si>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</si>
  <si>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</si>
  <si>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</si>
  <si>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</si>
  <si>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</si>
  <si>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</si>
  <si>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</si>
  <si>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</si>
  <si>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</si>
  <si>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</si>
  <si>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</si>
  <si>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</si>
  <si>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</si>
  <si>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</si>
  <si>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</si>
  <si>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</si>
  <si>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</si>
  <si>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</si>
  <si>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</si>
  <si>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</si>
  <si>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</si>
  <si>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</si>
  <si>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</si>
  <si>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</si>
  <si>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</si>
  <si>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</si>
  <si>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</si>
  <si>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</si>
  <si>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</si>
  <si>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</si>
  <si>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</si>
  <si>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</si>
  <si>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</si>
  <si>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</si>
  <si>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</si>
  <si>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</si>
  <si>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</si>
  <si>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</si>
  <si>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</si>
  <si>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</si>
  <si>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</si>
  <si>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</si>
  <si>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</si>
  <si>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</si>
  <si>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</si>
  <si>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</si>
  <si>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</si>
  <si>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</si>
  <si>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</si>
  <si>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</si>
  <si>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</si>
  <si>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</si>
  <si>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</si>
  <si>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</si>
  <si>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</si>
  <si>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</si>
  <si>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</si>
  <si>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</si>
  <si>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</si>
  <si>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</si>
  <si>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</si>
  <si>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</si>
  <si>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</si>
  <si>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</si>
  <si>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</si>
  <si>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</si>
  <si>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</si>
  <si>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</si>
  <si>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</si>
  <si>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</si>
  <si>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</si>
  <si>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</si>
  <si>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</si>
  <si>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</si>
  <si>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</si>
  <si>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</si>
  <si>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</si>
  <si>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</si>
  <si>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</si>
  <si>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</si>
  <si>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</si>
  <si>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</si>
  <si>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</si>
  <si>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</si>
  <si>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</si>
  <si>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</si>
  <si>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</si>
  <si>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</si>
  <si>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</si>
  <si>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</si>
  <si>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</si>
  <si>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</si>
  <si>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</si>
  <si>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</si>
  <si>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</si>
  <si>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</si>
  <si>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</si>
  <si>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</si>
  <si>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</si>
  <si>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</si>
  <si>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</si>
  <si>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</si>
  <si>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</si>
  <si>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</si>
  <si>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</si>
  <si>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</si>
  <si>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</si>
  <si>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</si>
  <si>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</si>
  <si>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</si>
  <si>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</si>
  <si>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</si>
  <si>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</si>
  <si>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</si>
  <si>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</si>
  <si>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</si>
  <si>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</si>
  <si>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</si>
  <si>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</si>
  <si>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</si>
  <si>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</si>
  <si>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</si>
  <si>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</si>
  <si>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</si>
  <si>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</si>
  <si>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</si>
  <si>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</si>
  <si>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</si>
  <si>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</si>
  <si>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</si>
  <si>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</si>
  <si>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</si>
  <si>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</si>
  <si>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</si>
  <si>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</si>
  <si>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</si>
  <si>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</si>
  <si>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</si>
  <si>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</si>
  <si>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</si>
  <si>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</si>
  <si>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</si>
  <si>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</si>
  <si>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</si>
  <si>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</si>
  <si>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</si>
  <si>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</si>
  <si>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</si>
  <si>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</si>
  <si>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</si>
  <si>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</si>
  <si>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</si>
  <si>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</si>
  <si>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</si>
  <si>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</si>
  <si>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</si>
  <si>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</si>
  <si>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</si>
  <si>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</si>
  <si>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</si>
  <si>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</si>
  <si>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</si>
  <si>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</si>
  <si>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</si>
  <si>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</si>
  <si>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</si>
  <si>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</si>
  <si>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</si>
  <si>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</si>
  <si>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</si>
  <si>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</si>
  <si>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</si>
  <si>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</si>
  <si>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</si>
  <si>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</si>
  <si>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</si>
  <si>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</si>
  <si>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</si>
  <si>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</si>
  <si>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</si>
  <si>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</si>
  <si>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</si>
  <si>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</si>
  <si>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</si>
  <si>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</si>
  <si>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</si>
  <si>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</si>
  <si>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</si>
  <si>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</si>
  <si>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</si>
  <si>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</si>
  <si>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</si>
  <si>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</si>
  <si>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</si>
  <si>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</si>
  <si>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</si>
  <si>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</si>
  <si>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</si>
  <si>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</si>
  <si>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</si>
  <si>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</si>
  <si>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</si>
  <si>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</si>
  <si>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</si>
  <si>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</si>
  <si>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</si>
  <si>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</si>
  <si>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</si>
  <si>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</si>
  <si>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</si>
  <si>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</si>
  <si>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</si>
  <si>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</si>
  <si>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</si>
  <si>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</si>
  <si>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</si>
  <si>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</si>
  <si>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</si>
  <si>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</si>
  <si>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</si>
  <si>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</si>
  <si>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</si>
  <si>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</si>
  <si>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</si>
  <si>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</si>
  <si>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</si>
  <si>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</si>
  <si>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</si>
  <si>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</si>
  <si>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</si>
  <si>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</si>
  <si>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</si>
  <si>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</si>
  <si>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</si>
  <si>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</si>
  <si>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</si>
  <si>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</si>
  <si>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</si>
  <si>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</si>
  <si>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</si>
  <si>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</si>
  <si>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</si>
  <si>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</si>
  <si>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</si>
  <si>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</si>
  <si>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</si>
  <si>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</si>
  <si>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</si>
  <si>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</si>
  <si>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</si>
  <si>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</si>
  <si>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</si>
  <si>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</si>
  <si>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</si>
  <si>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</si>
  <si>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</si>
  <si>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</si>
  <si>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</si>
  <si>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</si>
  <si>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</si>
  <si>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</si>
  <si>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</si>
  <si>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</si>
  <si>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</si>
  <si>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</si>
  <si>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</si>
  <si>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</si>
  <si>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</si>
  <si>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</si>
  <si>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</si>
  <si>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</si>
  <si>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</si>
  <si>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</si>
  <si>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</si>
  <si>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</si>
  <si>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</si>
  <si>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</si>
  <si>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</si>
  <si>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</si>
  <si>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</si>
  <si>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</si>
  <si>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</si>
  <si>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</si>
  <si>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</si>
  <si>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</si>
  <si>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</si>
  <si>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</si>
  <si>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</si>
  <si>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</si>
  <si>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</si>
  <si>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</si>
  <si>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</si>
  <si>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</si>
  <si>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</si>
  <si>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</si>
  <si>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</si>
  <si>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</si>
  <si>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</si>
  <si>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</si>
  <si>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</si>
  <si>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</si>
  <si>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</si>
  <si>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</si>
  <si>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</si>
  <si>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</si>
  <si>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</si>
  <si>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</si>
  <si>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</si>
  <si>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</si>
  <si>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</si>
  <si>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</si>
  <si>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</si>
  <si>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</si>
  <si>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</si>
  <si>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</si>
  <si>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</si>
  <si>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</si>
  <si>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</si>
  <si>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</si>
  <si>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</si>
  <si>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</si>
  <si>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</si>
  <si>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</si>
  <si>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</si>
  <si>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</si>
  <si>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</si>
  <si>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</si>
  <si>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</si>
  <si>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</si>
  <si>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</si>
  <si>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</si>
  <si>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</si>
  <si>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</si>
  <si>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</si>
  <si>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</si>
  <si>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</si>
  <si>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</si>
  <si>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</si>
  <si>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</si>
  <si>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</si>
  <si>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</si>
  <si>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</si>
  <si>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</si>
  <si>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</si>
  <si>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</si>
  <si>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</si>
  <si>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</si>
  <si>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</si>
  <si>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</si>
  <si>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</si>
  <si>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</si>
  <si>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</si>
  <si>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</si>
  <si>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</si>
  <si>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</si>
  <si>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</si>
  <si>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</si>
  <si>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</si>
  <si>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</si>
  <si>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</si>
  <si>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</si>
  <si>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</si>
  <si>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</si>
  <si>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</si>
  <si>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</si>
  <si>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</si>
  <si>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</si>
  <si>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</si>
  <si>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</si>
  <si>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</si>
  <si>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</si>
  <si>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</si>
  <si>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</si>
  <si>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</si>
  <si>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</si>
  <si>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</si>
  <si>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</si>
  <si>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</si>
  <si>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</si>
  <si>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</si>
  <si>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</si>
  <si>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</si>
  <si>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</si>
  <si>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</si>
  <si>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</si>
  <si>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</si>
  <si>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</si>
  <si>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</si>
  <si>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</si>
  <si>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</si>
  <si>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</si>
  <si>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</si>
  <si>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</si>
  <si>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</si>
  <si>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</si>
  <si>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</si>
  <si>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</si>
  <si>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</si>
  <si>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</si>
  <si>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</si>
  <si>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</si>
  <si>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</si>
  <si>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</si>
  <si>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</si>
  <si>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</si>
  <si>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</si>
  <si>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</si>
  <si>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</si>
  <si>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</si>
  <si>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</si>
  <si>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</si>
  <si>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</si>
  <si>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</si>
  <si>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</si>
  <si>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</si>
  <si>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</si>
  <si>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</si>
  <si>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</si>
  <si>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</si>
  <si>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</si>
  <si>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</si>
  <si>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</si>
  <si>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</si>
  <si>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</si>
  <si>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</si>
  <si>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</si>
  <si>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</si>
  <si>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</si>
  <si>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</si>
  <si>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</si>
  <si>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</si>
  <si>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</si>
  <si>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</si>
  <si>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</si>
  <si>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</si>
  <si>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</si>
  <si>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</si>
  <si>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</si>
  <si>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</si>
  <si>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</si>
  <si>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</si>
  <si>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</si>
  <si>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</si>
  <si>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</si>
  <si>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</si>
  <si>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</si>
  <si>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</si>
  <si>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</si>
  <si>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</si>
  <si>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</si>
  <si>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</si>
  <si>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</si>
  <si>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</si>
  <si>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</si>
  <si>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</si>
  <si>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</si>
  <si>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</si>
  <si>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</si>
  <si>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</si>
  <si>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</si>
  <si>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</si>
  <si>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</si>
  <si>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</si>
  <si>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</si>
  <si>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</si>
  <si>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</si>
  <si>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</si>
  <si>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</si>
  <si>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</si>
  <si>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</si>
  <si>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</si>
  <si>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</si>
  <si>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</si>
  <si>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</si>
  <si>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</si>
  <si>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</si>
  <si>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</si>
  <si>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</si>
  <si>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</si>
  <si>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</si>
  <si>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</si>
  <si>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</si>
  <si>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</si>
  <si>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</si>
  <si>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</si>
  <si>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</si>
  <si>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</si>
  <si>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</si>
  <si>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</si>
  <si>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</si>
  <si>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</si>
  <si>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</si>
  <si>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</si>
  <si>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</si>
  <si>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</si>
  <si>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</si>
  <si>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</si>
  <si>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</si>
  <si>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</si>
  <si>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</si>
  <si>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</si>
  <si>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</si>
  <si>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</si>
  <si>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</si>
  <si>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</si>
  <si>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</si>
  <si>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</si>
  <si>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</si>
  <si>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</si>
  <si>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</si>
  <si>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</si>
  <si>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</si>
  <si>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</si>
  <si>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</si>
  <si>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</si>
  <si>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</si>
  <si>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</si>
  <si>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</si>
  <si>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</si>
  <si>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</si>
  <si>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</si>
  <si>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</si>
  <si>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</si>
  <si>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</si>
  <si>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</si>
  <si>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</si>
  <si>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</si>
  <si>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</si>
  <si>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</si>
  <si>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</si>
  <si>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</si>
  <si>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</si>
  <si>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</si>
  <si>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</si>
  <si>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</si>
  <si>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</si>
  <si>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</si>
  <si>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</si>
  <si>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</si>
  <si>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</si>
  <si>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</si>
  <si>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</si>
  <si>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</si>
  <si>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</si>
  <si>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</si>
  <si>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</si>
  <si>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</si>
  <si>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</si>
  <si>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</si>
  <si>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</si>
  <si>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</si>
  <si>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</si>
  <si>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</si>
  <si>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</si>
  <si>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</si>
  <si>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</si>
  <si>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</si>
  <si>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</si>
  <si>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</si>
  <si>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</si>
  <si>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</si>
  <si>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</si>
  <si>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</si>
  <si>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</si>
  <si>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</si>
  <si>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</si>
  <si>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</si>
  <si>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</si>
  <si>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</si>
  <si>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</si>
  <si>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</si>
  <si>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</si>
  <si>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</si>
  <si>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</si>
  <si>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</si>
  <si>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</si>
  <si>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</si>
  <si>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</si>
  <si>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</si>
  <si>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</si>
  <si>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</si>
  <si>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</si>
  <si>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</si>
  <si>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</si>
  <si>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</si>
  <si>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</si>
  <si>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</si>
  <si>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</si>
  <si>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</si>
  <si>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</si>
  <si>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</si>
  <si>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</si>
  <si>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</si>
  <si>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</si>
  <si>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</si>
  <si>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</si>
  <si>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</si>
  <si>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</si>
  <si>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</si>
  <si>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</si>
  <si>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</si>
  <si>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</si>
  <si>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</si>
  <si>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</si>
  <si>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</si>
  <si>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</si>
  <si>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</si>
  <si>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</si>
  <si>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</si>
  <si>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</si>
  <si>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</si>
  <si>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</si>
  <si>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</si>
  <si>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</si>
  <si>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</si>
  <si>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</si>
  <si>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</si>
  <si>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</si>
  <si>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</si>
  <si>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</si>
  <si>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</si>
  <si>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</si>
  <si>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</si>
  <si>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</si>
  <si>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</si>
  <si>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</si>
  <si>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</si>
  <si>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</si>
  <si>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</si>
  <si>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</si>
  <si>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</si>
  <si>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</si>
  <si>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</si>
  <si>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</si>
  <si>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</si>
  <si>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</si>
  <si>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</si>
  <si>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</si>
  <si>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</si>
  <si>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</si>
  <si>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</si>
  <si>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</si>
  <si>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</si>
  <si>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</si>
  <si>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</si>
  <si>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</si>
  <si>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</si>
  <si>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</si>
  <si>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</si>
  <si>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</si>
  <si>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</si>
  <si>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</si>
  <si>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</si>
  <si>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</si>
  <si>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</si>
  <si>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</si>
  <si>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</si>
  <si>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</si>
  <si>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</si>
  <si>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</si>
  <si>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</si>
  <si>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</si>
  <si>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</si>
  <si>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</si>
  <si>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</si>
  <si>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</si>
  <si>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</si>
  <si>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</si>
  <si>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</si>
  <si>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</si>
  <si>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</si>
  <si>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</si>
  <si>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</si>
  <si>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</si>
  <si>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</si>
  <si>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</si>
  <si>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</si>
  <si>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</si>
  <si>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</si>
  <si>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</si>
  <si>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</si>
  <si>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</si>
  <si>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</si>
  <si>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</si>
  <si>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</si>
  <si>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</si>
  <si>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</si>
  <si>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</si>
  <si>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</si>
  <si>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</si>
  <si>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</si>
  <si>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</si>
  <si>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</si>
  <si>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</si>
  <si>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</si>
  <si>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</si>
  <si>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</si>
  <si>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</si>
  <si>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</si>
  <si>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</si>
  <si>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</si>
  <si>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</si>
  <si>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</si>
  <si>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</si>
  <si>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</si>
  <si>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</si>
  <si>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</si>
  <si>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</si>
  <si>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</si>
  <si>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</si>
  <si>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</si>
  <si>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</si>
  <si>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</si>
  <si>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</si>
  <si>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</si>
  <si>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</si>
  <si>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</si>
  <si>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</si>
  <si>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</si>
  <si>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</si>
  <si>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</si>
  <si>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</si>
  <si>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</si>
  <si>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</si>
  <si>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</si>
  <si>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</si>
  <si>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</si>
  <si>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</si>
  <si>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</si>
  <si>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</si>
  <si>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</si>
  <si>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</si>
  <si>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</si>
  <si>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</si>
  <si>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</si>
  <si>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</si>
  <si>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</si>
  <si>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</si>
  <si>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</si>
  <si>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</si>
  <si>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</si>
  <si>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</si>
  <si>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</si>
  <si>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</si>
  <si>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</si>
  <si>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</si>
  <si>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</si>
  <si>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</si>
  <si>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</si>
  <si>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</si>
  <si>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</si>
  <si>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</si>
  <si>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</si>
  <si>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</si>
  <si>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</si>
  <si>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</si>
  <si>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</si>
  <si>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</si>
  <si>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</si>
  <si>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</si>
  <si>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</si>
  <si>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</si>
  <si>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</si>
  <si>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</si>
  <si>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</si>
  <si>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</si>
  <si>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</si>
  <si>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</si>
  <si>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</si>
  <si>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</si>
  <si>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</si>
  <si>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</si>
  <si>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</si>
  <si>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</si>
  <si>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</si>
  <si>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</si>
  <si>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</si>
  <si>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</si>
  <si>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</si>
  <si>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</si>
  <si>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</si>
  <si>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</si>
  <si>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</si>
  <si>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</si>
  <si>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</si>
  <si>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</si>
  <si>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</si>
  <si>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</si>
  <si>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</si>
  <si>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</si>
  <si>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</si>
  <si>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</si>
  <si>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</si>
  <si>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</si>
  <si>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</si>
  <si>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</si>
  <si>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</si>
  <si>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</si>
  <si>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</si>
  <si>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</si>
  <si>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</si>
  <si>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</si>
  <si>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</si>
  <si>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</si>
  <si>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</si>
  <si>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</si>
  <si>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</si>
  <si>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</si>
  <si>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</si>
  <si>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</si>
  <si>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</si>
  <si>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</si>
  <si>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</si>
  <si>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</si>
  <si>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</si>
  <si>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</si>
  <si>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</si>
  <si>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</si>
  <si>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</si>
  <si>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</si>
  <si>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</si>
  <si>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</si>
  <si>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</si>
  <si>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</si>
  <si>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</si>
  <si>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</si>
  <si>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</si>
  <si>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</si>
  <si>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</si>
  <si>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</si>
  <si>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</si>
  <si>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</si>
  <si>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</si>
  <si>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</si>
  <si>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</si>
  <si>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</si>
  <si>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</si>
  <si>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</si>
  <si>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</si>
  <si>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</si>
  <si>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</si>
  <si>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</si>
  <si>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</si>
  <si>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</si>
  <si>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</si>
  <si>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</si>
  <si>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</si>
  <si>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</si>
  <si>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</si>
  <si>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</si>
  <si>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</si>
  <si>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</si>
  <si>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</si>
  <si>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</si>
  <si>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</si>
  <si>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</si>
  <si>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</si>
  <si>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</si>
  <si>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</si>
  <si>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</si>
  <si>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</si>
  <si>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</si>
  <si>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</si>
  <si>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</si>
  <si>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</si>
  <si>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</si>
  <si>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</si>
  <si>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</si>
  <si>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</si>
  <si>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</si>
  <si>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</si>
  <si>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</si>
  <si>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</si>
  <si>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</si>
  <si>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</si>
  <si>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</si>
  <si>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</si>
  <si>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</si>
  <si>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</si>
  <si>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</si>
  <si>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</si>
  <si>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</si>
  <si>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</si>
  <si>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</si>
  <si>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</si>
  <si>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</si>
  <si>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</si>
  <si>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</si>
  <si>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</si>
  <si>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</si>
  <si>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</si>
  <si>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</si>
  <si>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</si>
  <si>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</si>
  <si>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</si>
  <si>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</si>
  <si>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</si>
  <si>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</si>
  <si>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</si>
  <si>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</si>
  <si>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</si>
  <si>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</si>
  <si>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</si>
  <si>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</si>
  <si>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</si>
  <si>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</si>
  <si>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</si>
  <si>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</si>
  <si>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</si>
  <si>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</si>
  <si>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</si>
  <si>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</si>
  <si>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</si>
  <si>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</si>
  <si>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</si>
  <si>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</si>
  <si>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</si>
  <si>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</si>
  <si>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</si>
  <si>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</si>
  <si>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</si>
  <si>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</si>
  <si>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</si>
  <si>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</si>
  <si>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</si>
  <si>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</si>
  <si>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</si>
  <si>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</si>
  <si>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</si>
  <si>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</si>
  <si>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</si>
  <si>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</si>
  <si>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</si>
  <si>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</si>
  <si>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</si>
  <si>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</si>
  <si>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</si>
  <si>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</si>
  <si>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</si>
  <si>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</si>
  <si>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</si>
  <si>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</si>
  <si>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</si>
  <si>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</si>
  <si>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</si>
  <si>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</si>
  <si>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</si>
  <si>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</si>
  <si>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</si>
  <si>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</si>
  <si>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</si>
  <si>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</si>
  <si>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</si>
  <si>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</si>
  <si>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</si>
  <si>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</si>
  <si>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</si>
  <si>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</si>
  <si>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</si>
  <si>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</si>
  <si>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</si>
  <si>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</si>
  <si>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</si>
  <si>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</si>
  <si>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</si>
  <si>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</si>
  <si>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</si>
  <si>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</si>
  <si>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</si>
  <si>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</si>
  <si>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</si>
  <si>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</si>
  <si>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</si>
  <si>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</si>
  <si>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</si>
  <si>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</si>
  <si>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</si>
  <si>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</si>
  <si>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</si>
  <si>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</si>
  <si>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</si>
  <si>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</si>
  <si>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</si>
  <si>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</si>
  <si>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</si>
  <si>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</si>
  <si>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</si>
  <si>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</si>
  <si>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</si>
  <si>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</si>
  <si>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</si>
  <si>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</si>
  <si>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</si>
  <si>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</si>
  <si>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</si>
  <si>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</si>
  <si>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</si>
  <si>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</si>
  <si>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</si>
  <si>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</si>
  <si>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</si>
  <si>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</si>
  <si>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</si>
  <si>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</si>
  <si>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</si>
  <si>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</si>
  <si>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</si>
  <si>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</si>
  <si>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</si>
  <si>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</si>
  <si>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</si>
  <si>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</si>
  <si>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</si>
  <si>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</si>
  <si>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</si>
  <si>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</si>
  <si>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</si>
  <si>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</si>
  <si>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</si>
  <si>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</si>
  <si>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</si>
  <si>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</si>
  <si>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</si>
  <si>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</si>
  <si>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</si>
  <si>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</si>
  <si>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</si>
  <si>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</si>
  <si>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</si>
  <si>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</si>
  <si>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</si>
  <si>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</si>
  <si>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</si>
  <si>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</si>
  <si>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</si>
  <si>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</si>
  <si>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</si>
  <si>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</si>
  <si>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</si>
  <si>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</si>
  <si>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</si>
  <si>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</si>
  <si>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</si>
  <si>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</si>
  <si>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</si>
  <si>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</si>
  <si>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</si>
  <si>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</si>
  <si>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</si>
  <si>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</si>
  <si>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</si>
  <si>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</si>
  <si>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</si>
  <si>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</si>
  <si>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</si>
  <si>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</si>
  <si>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</si>
  <si>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</si>
  <si>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</si>
  <si>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</si>
  <si>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</si>
  <si>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</si>
  <si>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</si>
  <si>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</si>
  <si>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</si>
  <si>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</si>
  <si>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</si>
  <si>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</si>
  <si>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</si>
  <si>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</si>
  <si>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</si>
  <si>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</si>
  <si>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</si>
  <si>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</si>
  <si>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</si>
  <si>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</si>
  <si>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</si>
  <si>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</si>
  <si>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</si>
  <si>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</si>
  <si>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</si>
  <si>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</si>
  <si>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</si>
  <si>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</si>
  <si>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</si>
  <si>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</si>
  <si>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</si>
  <si>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</si>
  <si>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</si>
  <si>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</si>
  <si>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</si>
  <si>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</si>
  <si>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</si>
  <si>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</si>
  <si>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</si>
  <si>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</si>
  <si>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</si>
  <si>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</si>
  <si>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</si>
  <si>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</si>
  <si>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</si>
  <si>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</si>
  <si>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</si>
  <si>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</si>
  <si>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</si>
  <si>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</si>
  <si>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</si>
  <si>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</si>
  <si>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</si>
  <si>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</si>
  <si>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</si>
  <si>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</si>
  <si>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</si>
  <si>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</si>
  <si>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</si>
  <si>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</si>
  <si>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</si>
  <si>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</si>
  <si>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</si>
  <si>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</si>
  <si>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</si>
  <si>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</si>
  <si>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</si>
  <si>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</si>
  <si>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</si>
  <si>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</si>
  <si>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</si>
  <si>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</si>
  <si>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</si>
  <si>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</si>
  <si>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</si>
  <si>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</si>
  <si>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</si>
  <si>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</si>
  <si>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</si>
  <si>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</si>
  <si>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</si>
  <si>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</si>
  <si>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</si>
  <si>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</si>
  <si>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</si>
  <si>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</si>
  <si>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</si>
  <si>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</si>
  <si>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</si>
  <si>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</si>
  <si>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</si>
  <si>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</si>
  <si>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</si>
  <si>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</si>
  <si>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</si>
  <si>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</si>
  <si>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</si>
  <si>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</si>
  <si>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</si>
  <si>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</si>
  <si>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</si>
  <si>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</si>
  <si>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</si>
  <si>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</si>
  <si>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</si>
  <si>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</si>
  <si>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</si>
  <si>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</si>
  <si>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</si>
  <si>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</si>
  <si>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</si>
  <si>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</si>
  <si>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</si>
  <si>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</si>
  <si>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</si>
  <si>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</si>
  <si>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</si>
  <si>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</si>
  <si>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</si>
  <si>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</si>
  <si>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</si>
  <si>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</si>
  <si>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</si>
  <si>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</si>
  <si>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</si>
  <si>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</si>
  <si>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</si>
  <si>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</si>
  <si>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</si>
  <si>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</si>
  <si>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</si>
  <si>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</si>
  <si>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</si>
  <si>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</si>
  <si>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</si>
  <si>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</si>
  <si>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</si>
  <si>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</si>
  <si>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</si>
  <si>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</si>
  <si>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</si>
  <si>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</si>
  <si>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</si>
  <si>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</si>
  <si>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</si>
  <si>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</si>
  <si>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</si>
  <si>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</si>
  <si>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</si>
  <si>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</si>
  <si>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</si>
  <si>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</si>
  <si>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</si>
  <si>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</si>
  <si>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</si>
  <si>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</si>
  <si>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</si>
  <si>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</si>
  <si>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</si>
  <si>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</si>
  <si>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</si>
  <si>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</si>
  <si>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</si>
  <si>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</si>
  <si>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</si>
  <si>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</si>
  <si>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</si>
  <si>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</si>
  <si>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</si>
  <si>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</si>
  <si>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</si>
  <si>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</si>
  <si>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</si>
  <si>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</si>
  <si>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</si>
  <si>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</si>
  <si>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</si>
  <si>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</si>
  <si>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</si>
  <si>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</si>
  <si>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</si>
  <si>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</si>
  <si>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</si>
  <si>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</si>
  <si>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</si>
  <si>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</si>
  <si>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</si>
  <si>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</si>
  <si>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</si>
  <si>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</si>
  <si>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</si>
  <si>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</si>
  <si>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</si>
  <si>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</si>
  <si>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</si>
  <si>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</si>
  <si>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</si>
  <si>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</si>
  <si>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</si>
  <si>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</si>
  <si>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</si>
  <si>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</si>
  <si>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</si>
  <si>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</si>
  <si>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</si>
  <si>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</si>
  <si>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</si>
  <si>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</si>
  <si>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</si>
  <si>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</si>
  <si>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</si>
  <si>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</si>
  <si>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</si>
  <si>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</si>
  <si>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</si>
  <si>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</si>
  <si>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</si>
  <si>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</si>
  <si>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</si>
  <si>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</si>
  <si>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</si>
  <si>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</si>
  <si>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</si>
  <si>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</si>
  <si>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</si>
  <si>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</si>
  <si>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</si>
  <si>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</si>
  <si>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</si>
  <si>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</si>
  <si>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</si>
  <si>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</si>
  <si>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</si>
  <si>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</si>
  <si>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</si>
  <si>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</si>
  <si>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</si>
  <si>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</si>
  <si>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</si>
  <si>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</si>
  <si>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</si>
  <si>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</si>
  <si>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</si>
  <si>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</si>
  <si>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</si>
  <si>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</si>
  <si>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</si>
  <si>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</si>
  <si>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</si>
  <si>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</si>
  <si>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</si>
  <si>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</si>
  <si>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</si>
  <si>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</si>
  <si>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</si>
  <si>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</si>
  <si>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</si>
  <si>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</si>
  <si>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</si>
  <si>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</si>
  <si>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</si>
  <si>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</si>
  <si>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</si>
  <si>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</si>
  <si>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</si>
  <si>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</si>
  <si>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</si>
  <si>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</si>
  <si>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</si>
  <si>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</si>
  <si>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</si>
  <si>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</si>
  <si>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</si>
  <si>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</si>
  <si>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</si>
  <si>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</si>
  <si>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</si>
  <si>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</si>
  <si>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</si>
  <si>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</si>
  <si>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</si>
  <si>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</si>
  <si>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</si>
  <si>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</si>
  <si>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</si>
  <si>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</si>
  <si>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</si>
  <si>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</si>
  <si>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</si>
  <si>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</si>
  <si>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</si>
  <si>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</si>
  <si>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</si>
  <si>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</si>
  <si>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</si>
  <si>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</si>
  <si>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</si>
  <si>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</si>
  <si>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</si>
  <si>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</si>
  <si>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</si>
  <si>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</si>
  <si>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</si>
  <si>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</si>
  <si>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</si>
  <si>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</si>
  <si>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</si>
  <si>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</si>
  <si>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</si>
  <si>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</si>
  <si>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</si>
  <si>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</si>
  <si>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</si>
  <si>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</si>
  <si>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</si>
  <si>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</si>
  <si>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</si>
  <si>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</si>
  <si>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</si>
  <si>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</si>
  <si>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</si>
  <si>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</si>
  <si>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</si>
  <si>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</si>
  <si>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</si>
  <si>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</si>
  <si>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</si>
  <si>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</si>
  <si>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</si>
  <si>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</si>
  <si>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</si>
  <si>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</si>
  <si>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</si>
  <si>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</si>
  <si>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</si>
  <si>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</si>
  <si>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</si>
  <si>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</si>
  <si>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</si>
  <si>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</si>
  <si>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</si>
  <si>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</si>
  <si>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</si>
  <si>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</si>
  <si>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</si>
  <si>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</si>
  <si>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</si>
  <si>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</si>
  <si>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</si>
  <si>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</si>
  <si>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</si>
  <si>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</si>
  <si>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</si>
  <si>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</si>
  <si>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</si>
  <si>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</si>
  <si>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</si>
  <si>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</si>
  <si>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</si>
  <si>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</si>
  <si>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</si>
  <si>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</si>
  <si>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</si>
  <si>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</si>
  <si>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</si>
  <si>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</si>
  <si>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</si>
  <si>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</si>
  <si>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</si>
  <si>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</si>
  <si>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</si>
  <si>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</si>
  <si>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</si>
  <si>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</si>
  <si>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</si>
  <si>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</si>
  <si>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</si>
  <si>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</si>
  <si>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</si>
  <si>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</si>
  <si>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</si>
  <si>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</si>
  <si>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</si>
  <si>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</si>
  <si>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</si>
  <si>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</si>
  <si>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</si>
  <si>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</si>
  <si>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</si>
  <si>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</si>
  <si>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</si>
  <si>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</si>
  <si>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</si>
  <si>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</si>
  <si>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</si>
  <si>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</si>
  <si>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</si>
  <si>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</si>
  <si>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</si>
  <si>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</si>
  <si>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</si>
  <si>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</si>
  <si>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</si>
  <si>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</si>
  <si>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</si>
  <si>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</si>
  <si>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</si>
  <si>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</si>
  <si>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</si>
  <si>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</si>
  <si>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</si>
  <si>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</si>
  <si>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</si>
  <si>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</si>
  <si>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</si>
  <si>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</si>
  <si>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</si>
  <si>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</si>
  <si>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</si>
  <si>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</si>
  <si>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</si>
  <si>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</si>
  <si>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</si>
  <si>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</si>
  <si>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</si>
  <si>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</si>
  <si>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</si>
  <si>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</si>
  <si>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</si>
  <si>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</si>
  <si>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</si>
  <si>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</si>
  <si>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</si>
  <si>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</si>
  <si>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</si>
  <si>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</si>
  <si>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</si>
  <si>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</si>
  <si>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</si>
  <si>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</si>
  <si>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</si>
  <si>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</si>
  <si>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</si>
  <si>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</si>
  <si>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</si>
  <si>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</si>
  <si>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</si>
  <si>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</si>
  <si>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</si>
  <si>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</si>
  <si>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</si>
  <si>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</si>
  <si>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</si>
  <si>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</si>
  <si>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</si>
  <si>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</si>
  <si>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</si>
  <si>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</si>
  <si>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</si>
  <si>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</si>
  <si>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</si>
  <si>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</si>
  <si>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</si>
  <si>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</si>
  <si>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</si>
  <si>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</si>
  <si>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</si>
  <si>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</si>
  <si>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</si>
  <si>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</si>
  <si>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</si>
  <si>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</si>
  <si>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</si>
  <si>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</si>
  <si>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</si>
  <si>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</si>
  <si>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</si>
  <si>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</si>
  <si>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</si>
  <si>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</si>
  <si>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</si>
  <si>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</si>
  <si>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</si>
  <si>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</si>
  <si>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</si>
  <si>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</si>
  <si>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</si>
  <si>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</si>
  <si>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</si>
  <si>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</si>
  <si>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</si>
  <si>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</si>
  <si>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</si>
  <si>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</si>
  <si>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</si>
  <si>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</si>
  <si>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</si>
  <si>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</si>
  <si>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</si>
  <si>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</si>
  <si>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</si>
  <si>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</si>
  <si>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</si>
  <si>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</si>
  <si>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</si>
  <si>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</si>
  <si>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</si>
  <si>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</si>
  <si>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</si>
  <si>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</si>
  <si>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</si>
  <si>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</si>
  <si>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</si>
  <si>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</si>
  <si>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</si>
  <si>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</si>
  <si>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</si>
  <si>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</si>
  <si>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</si>
  <si>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</si>
  <si>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</si>
  <si>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</si>
  <si>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</si>
  <si>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</si>
  <si>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</si>
  <si>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</si>
  <si>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</si>
  <si>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</si>
  <si>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</si>
  <si>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</si>
  <si>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</si>
  <si>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</si>
  <si>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</si>
  <si>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</si>
  <si>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</si>
  <si>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</si>
  <si>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</si>
  <si>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</si>
  <si>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</si>
  <si>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</si>
  <si>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</si>
  <si>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</si>
  <si>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</si>
  <si>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</si>
  <si>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</si>
  <si>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</si>
  <si>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</si>
  <si>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</si>
  <si>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</si>
  <si>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</si>
  <si>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</si>
  <si>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</si>
  <si>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</si>
  <si>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</si>
  <si>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</si>
  <si>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</si>
  <si>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</si>
  <si>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</si>
  <si>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</si>
  <si>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</si>
  <si>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</si>
  <si>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</si>
  <si>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</si>
  <si>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</si>
  <si>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</si>
  <si>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</si>
  <si>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</si>
  <si>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</si>
  <si>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</si>
  <si>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</si>
  <si>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</si>
  <si>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</si>
  <si>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</si>
  <si>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</si>
  <si>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</si>
  <si>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</si>
  <si>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</si>
  <si>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</si>
  <si>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</si>
  <si>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</si>
  <si>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</si>
  <si>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</si>
  <si>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</si>
  <si>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</si>
  <si>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</si>
  <si>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</si>
  <si>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</si>
  <si>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</si>
  <si>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</si>
  <si>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</si>
  <si>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</si>
  <si>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</si>
  <si>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</si>
  <si>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</si>
  <si>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</si>
  <si>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</si>
  <si>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</si>
  <si>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</si>
  <si>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</si>
  <si>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</si>
  <si>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</si>
  <si>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</si>
  <si>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</si>
  <si>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</si>
  <si>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</si>
  <si>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</si>
  <si>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</si>
  <si>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</si>
  <si>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</si>
  <si>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</si>
  <si>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</si>
  <si>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</si>
  <si>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</si>
  <si>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</si>
  <si>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</si>
  <si>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</si>
  <si>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</si>
  <si>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</si>
  <si>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</si>
  <si>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</si>
  <si>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</si>
  <si>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</si>
  <si>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</si>
  <si>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</si>
  <si>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</si>
  <si>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</si>
  <si>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</si>
  <si>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</si>
  <si>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</si>
  <si>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</si>
  <si>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</si>
  <si>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</si>
  <si>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</si>
  <si>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</si>
  <si>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</si>
  <si>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</si>
  <si>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</si>
  <si>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</si>
  <si>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</si>
  <si>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</si>
  <si>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</si>
  <si>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</si>
  <si>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</si>
  <si>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</si>
  <si>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</si>
  <si>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</si>
  <si>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</si>
  <si>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</si>
  <si>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</si>
  <si>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</si>
  <si>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</si>
  <si>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</si>
  <si>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</si>
  <si>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</si>
  <si>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</si>
  <si>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</si>
  <si>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</si>
  <si>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</si>
  <si>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</si>
  <si>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</si>
  <si>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</si>
  <si>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</si>
  <si>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</si>
  <si>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</si>
  <si>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</si>
  <si>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</si>
  <si>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</si>
  <si>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</si>
  <si>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</si>
  <si>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</si>
  <si>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</si>
  <si>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</si>
  <si>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</si>
  <si>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</si>
  <si>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</si>
  <si>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</si>
  <si>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</si>
  <si>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</si>
  <si>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</si>
  <si>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</si>
  <si>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</si>
  <si>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</si>
  <si>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</si>
  <si>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</si>
  <si>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</si>
  <si>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</si>
  <si>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</si>
  <si>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</si>
  <si>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</si>
  <si>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</si>
  <si>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</si>
  <si>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</si>
  <si>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</si>
  <si>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</si>
  <si>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</si>
  <si>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</si>
  <si>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</si>
  <si>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</si>
  <si>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</si>
  <si>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</si>
  <si>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</si>
  <si>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</si>
  <si>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</si>
  <si>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</si>
  <si>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</si>
  <si>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</si>
  <si>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</si>
  <si>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</si>
  <si>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</si>
  <si>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</si>
  <si>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</si>
  <si>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</si>
  <si>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</si>
  <si>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</si>
  <si>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</si>
  <si>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</si>
  <si>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</si>
  <si>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</si>
  <si>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</si>
  <si>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</si>
  <si>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</si>
  <si>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</si>
  <si>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</si>
  <si>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</si>
  <si>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</si>
  <si>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</si>
  <si>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</si>
  <si>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</si>
  <si>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</si>
  <si>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</si>
  <si>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</si>
  <si>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</si>
  <si>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</si>
  <si>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</si>
  <si>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</si>
  <si>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</si>
  <si>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</si>
  <si>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</si>
  <si>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</si>
  <si>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</si>
  <si>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</si>
  <si>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</si>
  <si>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</si>
  <si>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</si>
  <si>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</si>
  <si>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</si>
  <si>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</si>
  <si>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</si>
  <si>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</si>
  <si>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</si>
  <si>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</si>
  <si>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</si>
  <si>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</si>
  <si>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</si>
  <si>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</si>
  <si>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</si>
  <si>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</si>
  <si>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</si>
  <si>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</si>
  <si>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</si>
  <si>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</si>
  <si>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</si>
  <si>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</si>
  <si>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</si>
  <si>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</si>
  <si>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</si>
  <si>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</si>
  <si>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</si>
  <si>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</si>
  <si>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</si>
  <si>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</si>
  <si>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</si>
  <si>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</si>
  <si>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</si>
  <si>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</si>
  <si>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</si>
  <si>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</si>
  <si>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</si>
  <si>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</si>
  <si>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</si>
  <si>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</si>
  <si>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</si>
  <si>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</si>
  <si>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</si>
  <si>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</si>
  <si>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</si>
  <si>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</si>
  <si>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</si>
  <si>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</si>
  <si>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</si>
  <si>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</si>
  <si>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</si>
  <si>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</si>
  <si>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</si>
  <si>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</si>
  <si>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</si>
  <si>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</si>
  <si>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</si>
  <si>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</si>
  <si>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</si>
  <si>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</si>
  <si>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</si>
  <si>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</si>
  <si>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</si>
  <si>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</si>
  <si>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</si>
  <si>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</si>
  <si>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</si>
  <si>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</si>
  <si>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</si>
  <si>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</si>
  <si>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</si>
  <si>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</si>
  <si>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</si>
  <si>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</si>
  <si>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</si>
  <si>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</si>
  <si>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</si>
  <si>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</si>
  <si>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</si>
  <si>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</si>
  <si>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</si>
  <si>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</si>
  <si>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</si>
  <si>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</si>
  <si>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</si>
  <si>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</si>
  <si>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</si>
  <si>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</si>
  <si>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</si>
  <si>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</si>
  <si>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</si>
  <si>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</si>
  <si>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</si>
  <si>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</si>
  <si>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</si>
  <si>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</si>
  <si>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</si>
  <si>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</si>
  <si>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</si>
  <si>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</si>
  <si>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</si>
  <si>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</si>
  <si>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</si>
  <si>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</si>
  <si>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</si>
  <si>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</si>
  <si>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</si>
  <si>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</si>
  <si>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</si>
  <si>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</si>
  <si>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</si>
  <si>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</si>
  <si>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</si>
  <si>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</si>
  <si>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</si>
  <si>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</si>
  <si>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</si>
  <si>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</si>
  <si>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</si>
  <si>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</si>
  <si>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</si>
  <si>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</si>
  <si>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</si>
  <si>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</si>
  <si>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</si>
  <si>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</si>
  <si>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</si>
  <si>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</si>
  <si>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</si>
  <si>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</si>
  <si>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</si>
  <si>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</si>
  <si>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</si>
  <si>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</si>
  <si>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</si>
  <si>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</si>
  <si>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</si>
  <si>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</si>
  <si>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</si>
  <si>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</si>
  <si>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</si>
  <si>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</si>
  <si>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</si>
  <si>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</si>
  <si>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</si>
  <si>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</si>
  <si>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</si>
  <si>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</si>
  <si>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</si>
  <si>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</si>
  <si>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</si>
  <si>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</si>
  <si>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</si>
  <si>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</si>
  <si>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</si>
  <si>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</si>
  <si>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</si>
  <si>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</si>
  <si>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</si>
  <si>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</si>
  <si>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</si>
  <si>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</si>
  <si>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</si>
  <si>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</si>
  <si>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</si>
  <si>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</si>
  <si>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</si>
  <si>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</si>
  <si>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</si>
  <si>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</si>
  <si>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</si>
  <si>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</si>
  <si>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</si>
  <si>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</si>
  <si>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</si>
  <si>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</si>
  <si>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</si>
  <si>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</si>
  <si>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</si>
  <si>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</si>
  <si>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</si>
  <si>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</si>
  <si>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</si>
  <si>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</si>
  <si>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</si>
  <si>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</si>
  <si>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</si>
  <si>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</si>
  <si>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</si>
  <si>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</si>
  <si>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</si>
  <si>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</si>
  <si>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</si>
  <si>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</si>
  <si>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</si>
  <si>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</si>
  <si>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</si>
  <si>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</si>
  <si>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</si>
  <si>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</si>
  <si>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</si>
  <si>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</si>
  <si>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</si>
  <si>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</si>
  <si>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</si>
  <si>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</si>
  <si>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</si>
  <si>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</si>
  <si>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</si>
  <si>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</si>
  <si>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</si>
  <si>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</si>
  <si>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</si>
  <si>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</si>
  <si>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</si>
  <si>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</si>
  <si>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</si>
  <si>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</si>
  <si>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</si>
  <si>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</si>
  <si>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</si>
  <si>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</si>
  <si>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</si>
  <si>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</si>
  <si>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</si>
  <si>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</si>
  <si>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</si>
  <si>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</si>
  <si>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</si>
  <si>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</si>
  <si>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</si>
  <si>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</si>
  <si>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</si>
  <si>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</si>
  <si>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</si>
  <si>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</si>
  <si>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</si>
  <si>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</si>
  <si>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</si>
  <si>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</si>
  <si>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</si>
  <si>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</si>
  <si>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</si>
  <si>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</si>
  <si>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</si>
  <si>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</si>
  <si>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</si>
  <si>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</si>
  <si>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</si>
  <si>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</si>
  <si>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</si>
  <si>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</si>
  <si>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</si>
  <si>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</si>
  <si>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</si>
  <si>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</si>
  <si>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</si>
  <si>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</si>
  <si>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</si>
  <si>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</si>
  <si>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</si>
  <si>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</si>
  <si>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</si>
  <si>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</si>
  <si>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</si>
  <si>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</si>
  <si>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</si>
  <si>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</si>
  <si>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</si>
  <si>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</si>
  <si>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</si>
  <si>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</si>
  <si>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</si>
  <si>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</si>
  <si>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</si>
  <si>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</si>
  <si>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</si>
  <si>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</si>
  <si>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</si>
  <si>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</si>
  <si>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</si>
  <si>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</si>
  <si>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</si>
  <si>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</si>
  <si>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</si>
  <si>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</si>
  <si>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</si>
  <si>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</si>
  <si>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</si>
  <si>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</si>
  <si>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</si>
  <si>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</si>
  <si>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</si>
  <si>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</si>
  <si>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</si>
  <si>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</si>
  <si>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</si>
  <si>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</si>
  <si>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</si>
  <si>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</si>
  <si>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</si>
  <si>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</si>
  <si>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</si>
  <si>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</si>
  <si>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</si>
  <si>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</si>
  <si>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</si>
  <si>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</si>
  <si>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</si>
  <si>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</si>
  <si>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</si>
  <si>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</si>
  <si>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</si>
  <si>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</si>
  <si>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</si>
  <si>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</si>
  <si>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</si>
  <si>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</si>
  <si>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</si>
  <si>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</si>
  <si>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</si>
  <si>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</si>
  <si>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</si>
  <si>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</si>
  <si>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</si>
  <si>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</si>
  <si>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</si>
  <si>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</si>
  <si>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</si>
  <si>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</si>
  <si>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</si>
  <si>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</si>
  <si>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</si>
  <si>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</si>
  <si>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</si>
  <si>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</si>
  <si>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</si>
  <si>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</si>
  <si>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</si>
  <si>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</si>
  <si>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</si>
  <si>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</si>
  <si>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</si>
  <si>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</si>
  <si>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</si>
  <si>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</si>
  <si>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</si>
  <si>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</si>
  <si>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</si>
  <si>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</si>
  <si>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</si>
  <si>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</si>
  <si>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</si>
  <si>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</si>
  <si>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</si>
  <si>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</si>
  <si>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</si>
  <si>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</si>
  <si>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</si>
  <si>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</si>
  <si>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</si>
  <si>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</si>
  <si>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</si>
  <si>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</si>
  <si>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</si>
  <si>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</si>
  <si>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</si>
  <si>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</si>
  <si>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</si>
  <si>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</si>
  <si>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</si>
  <si>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</si>
  <si>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</si>
  <si>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</si>
  <si>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</si>
  <si>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</si>
  <si>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</si>
  <si>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</si>
  <si>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</si>
  <si>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</si>
  <si>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</si>
  <si>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</si>
  <si>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</si>
  <si>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</si>
  <si>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</si>
  <si>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</si>
  <si>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</si>
  <si>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</si>
  <si>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</si>
  <si>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</si>
  <si>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</si>
  <si>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</si>
  <si>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</si>
  <si>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</si>
  <si>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</si>
  <si>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</si>
  <si>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</si>
  <si>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</si>
  <si>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</si>
  <si>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</si>
  <si>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</si>
  <si>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</si>
  <si>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</si>
  <si>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</si>
  <si>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</si>
  <si>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</si>
  <si>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</si>
  <si>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</si>
  <si>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</si>
  <si>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</si>
  <si>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</si>
  <si>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</si>
  <si>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</si>
  <si>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</si>
  <si>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</si>
  <si>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</si>
  <si>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</si>
  <si>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</si>
  <si>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</si>
  <si>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</si>
  <si>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</si>
  <si>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</si>
  <si>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</si>
  <si>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</si>
  <si>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</si>
  <si>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</si>
  <si>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</si>
  <si>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</si>
  <si>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</si>
  <si>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</si>
  <si>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</si>
  <si>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</si>
  <si>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</si>
  <si>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</si>
  <si>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</si>
  <si>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</si>
  <si>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</si>
  <si>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</si>
  <si>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</si>
  <si>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</si>
  <si>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</si>
  <si>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</si>
  <si>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</si>
  <si>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</si>
  <si>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</si>
  <si>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</si>
  <si>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</si>
  <si>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</si>
  <si>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</si>
  <si>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</si>
  <si>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</si>
  <si>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</si>
  <si>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</si>
  <si>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</si>
  <si>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</si>
  <si>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</si>
  <si>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</si>
  <si>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</si>
  <si>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</si>
  <si>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</si>
  <si>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</si>
  <si>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</si>
  <si>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</si>
  <si>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</si>
  <si>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</si>
  <si>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</si>
  <si>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</si>
  <si>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</si>
  <si>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</si>
  <si>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</si>
  <si>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</si>
  <si>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</si>
  <si>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</si>
  <si>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</si>
  <si>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</si>
  <si>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</si>
  <si>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</si>
  <si>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</si>
  <si>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</si>
  <si>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</si>
  <si>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</si>
  <si>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</si>
  <si>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</si>
  <si>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</si>
  <si>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</si>
  <si>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</si>
  <si>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</si>
  <si>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</si>
  <si>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</si>
  <si>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</si>
  <si>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</si>
  <si>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</si>
  <si>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</si>
  <si>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</si>
  <si>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</si>
  <si>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</si>
  <si>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</si>
  <si>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</si>
  <si>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</si>
  <si>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</si>
  <si>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</si>
  <si>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</si>
  <si>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</si>
  <si>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</si>
  <si>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</si>
  <si>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</si>
  <si>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</si>
  <si>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</si>
  <si>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</si>
  <si>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</si>
  <si>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</si>
  <si>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</si>
  <si>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</si>
  <si>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</si>
  <si>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</si>
  <si>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</si>
  <si>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</si>
  <si>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</si>
  <si>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</si>
  <si>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</si>
  <si>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</si>
  <si>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</si>
  <si>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</si>
  <si>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</si>
  <si>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</si>
  <si>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</si>
  <si>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</si>
  <si>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</si>
  <si>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</si>
  <si>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</si>
  <si>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</si>
  <si>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</si>
  <si>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</si>
  <si>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</si>
  <si>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</si>
  <si>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</si>
  <si>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</si>
  <si>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</si>
  <si>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</si>
  <si>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</si>
  <si>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</si>
  <si>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</si>
  <si>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</si>
  <si>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</si>
  <si>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</si>
  <si>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</si>
  <si>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</si>
  <si>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</si>
  <si>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</si>
  <si>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</si>
  <si>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</si>
  <si>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</si>
  <si>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</si>
  <si>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</si>
  <si>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</si>
  <si>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</si>
  <si>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</si>
  <si>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</si>
  <si>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</si>
  <si>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</si>
  <si>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</si>
  <si>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</si>
  <si>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</si>
  <si>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</si>
  <si>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</si>
  <si>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</si>
  <si>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</si>
  <si>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</si>
  <si>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</si>
  <si>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</si>
  <si>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</si>
  <si>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</si>
  <si>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</si>
  <si>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</si>
  <si>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</si>
  <si>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</si>
  <si>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</si>
  <si>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</si>
  <si>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</si>
  <si>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</si>
  <si>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</si>
  <si>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</si>
  <si>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</si>
  <si>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</si>
  <si>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</si>
  <si>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</si>
  <si>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</si>
  <si>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</si>
  <si>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</si>
  <si>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</si>
  <si>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</si>
  <si>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</si>
  <si>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</si>
  <si>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</si>
  <si>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</si>
  <si>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</si>
  <si>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</si>
  <si>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</si>
  <si>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</si>
  <si>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</si>
  <si>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</si>
  <si>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</si>
  <si>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</si>
  <si>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</si>
  <si>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</si>
  <si>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</si>
  <si>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</si>
  <si>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</si>
  <si>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</si>
  <si>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</si>
  <si>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</si>
  <si>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</si>
  <si>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</si>
  <si>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</si>
  <si>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</si>
  <si>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</si>
  <si>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</si>
  <si>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</si>
  <si>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</si>
  <si>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</si>
  <si>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</si>
  <si>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</si>
  <si>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</si>
  <si>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</si>
  <si>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</si>
  <si>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</si>
  <si>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</si>
  <si>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</si>
  <si>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</si>
  <si>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</si>
  <si>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</si>
  <si>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</si>
  <si>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</si>
  <si>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</si>
  <si>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</si>
  <si>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</si>
  <si>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</si>
  <si>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</si>
  <si>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</si>
  <si>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</si>
  <si>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</si>
  <si>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</si>
  <si>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</si>
  <si>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</si>
  <si>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</si>
  <si>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</si>
  <si>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</si>
  <si>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</si>
  <si>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</si>
  <si>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</si>
  <si>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</si>
  <si>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</si>
  <si>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</si>
  <si>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</si>
  <si>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</si>
  <si>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</si>
  <si>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</si>
  <si>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</si>
  <si>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</si>
  <si>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</si>
  <si>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</si>
  <si>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</si>
  <si>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</si>
  <si>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</si>
  <si>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</si>
  <si>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</si>
  <si>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</si>
  <si>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</si>
  <si>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</si>
  <si>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</si>
  <si>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</si>
  <si>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</si>
  <si>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</si>
  <si>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</si>
  <si>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</si>
  <si>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</si>
  <si>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</si>
  <si>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</si>
  <si>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</si>
  <si>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</si>
  <si>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</si>
  <si>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</si>
  <si>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</si>
  <si>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</si>
  <si>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</si>
  <si>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</si>
  <si>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</si>
  <si>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</si>
  <si>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</si>
  <si>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</si>
  <si>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</si>
  <si>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</si>
  <si>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</si>
  <si>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</si>
  <si>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</si>
  <si>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</si>
  <si>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</si>
  <si>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</si>
  <si>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</si>
  <si>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</si>
  <si>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</si>
  <si>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</si>
  <si>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</si>
  <si>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</si>
  <si>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</si>
  <si>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</si>
  <si>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</si>
  <si>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</si>
  <si>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</si>
  <si>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</si>
  <si>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</si>
  <si>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</si>
  <si>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</si>
  <si>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</si>
  <si>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</si>
  <si>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</si>
  <si>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</si>
  <si>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</si>
  <si>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</si>
  <si>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</si>
  <si>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</si>
  <si>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</si>
  <si>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</si>
  <si>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</si>
  <si>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</si>
  <si>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</si>
  <si>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</si>
  <si>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</si>
  <si>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</si>
  <si>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</si>
  <si>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</si>
  <si>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</si>
  <si>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</si>
  <si>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</si>
  <si>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</si>
  <si>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</si>
  <si>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</si>
  <si>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</si>
  <si>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</si>
  <si>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</si>
  <si>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</si>
  <si>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</si>
  <si>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</si>
  <si>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</si>
  <si>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</si>
  <si>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</si>
  <si>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</si>
  <si>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</si>
  <si>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</si>
  <si>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</si>
  <si>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</si>
  <si>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</si>
  <si>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</si>
  <si>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</si>
  <si>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</si>
  <si>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</si>
  <si>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</si>
  <si>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</si>
  <si>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</si>
  <si>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</si>
  <si>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</si>
  <si>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</si>
  <si>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</si>
  <si>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</si>
  <si>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</si>
  <si>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</si>
  <si>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</si>
  <si>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</si>
  <si>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</si>
  <si>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</si>
  <si>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</si>
  <si>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</si>
  <si>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</si>
  <si>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</si>
  <si>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</si>
  <si>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</si>
  <si>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</si>
  <si>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</si>
  <si>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</si>
  <si>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</si>
  <si>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</si>
  <si>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</si>
  <si>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</si>
  <si>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</si>
  <si>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</si>
  <si>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</si>
  <si>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</si>
  <si>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</si>
  <si>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</si>
  <si>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</si>
  <si>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</si>
  <si>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</si>
  <si>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</si>
  <si>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</si>
  <si>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</si>
  <si>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</si>
  <si>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</si>
  <si>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</si>
  <si>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</si>
  <si>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</si>
  <si>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</si>
  <si>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</si>
  <si>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</si>
  <si>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</si>
  <si>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</si>
  <si>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</si>
  <si>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</si>
  <si>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</si>
  <si>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</si>
  <si>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</si>
  <si>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</si>
  <si>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</si>
  <si>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</si>
  <si>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</si>
  <si>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</si>
  <si>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</si>
  <si>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</si>
  <si>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</si>
  <si>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</si>
  <si>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</si>
  <si>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</si>
  <si>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</si>
  <si>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</si>
  <si>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</si>
  <si>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</si>
  <si>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</si>
  <si>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</si>
  <si>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</si>
  <si>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</si>
  <si>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</si>
  <si>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</si>
  <si>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</si>
  <si>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</si>
  <si>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</si>
  <si>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</si>
  <si>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</si>
  <si>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</si>
  <si>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</si>
  <si>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</si>
  <si>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</si>
  <si>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</si>
  <si>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</si>
  <si>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</si>
  <si>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</si>
  <si>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</si>
  <si>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</si>
  <si>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</si>
  <si>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</si>
  <si>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</si>
  <si>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</si>
  <si>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</si>
  <si>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</si>
  <si>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</si>
  <si>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</si>
  <si>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</si>
  <si>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</si>
  <si>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</si>
  <si>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</si>
  <si>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</si>
  <si>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</si>
  <si>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</si>
  <si>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</si>
  <si>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</si>
  <si>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</si>
  <si>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</si>
  <si>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</si>
  <si>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</si>
  <si>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</si>
  <si>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</si>
  <si>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</si>
  <si>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</si>
  <si>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</si>
  <si>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</si>
  <si>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</si>
  <si>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</si>
  <si>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</si>
  <si>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</si>
  <si>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</si>
  <si>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</si>
  <si>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</si>
  <si>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</si>
  <si>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</si>
  <si>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</si>
  <si>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</si>
  <si>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</si>
  <si>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</si>
  <si>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</si>
  <si>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</si>
  <si>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</si>
  <si>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</si>
  <si>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</si>
  <si>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</si>
  <si>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</si>
  <si>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</si>
  <si>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</si>
  <si>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</si>
  <si>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</si>
  <si>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</si>
  <si>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</si>
  <si>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</si>
  <si>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</si>
  <si>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</si>
  <si>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</si>
  <si>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</si>
  <si>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</si>
  <si>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</si>
  <si>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</si>
  <si>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</si>
  <si>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</si>
  <si>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</si>
  <si>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</si>
  <si>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</si>
  <si>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</si>
  <si>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</si>
  <si>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</si>
  <si>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</si>
  <si>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</si>
  <si>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</si>
  <si>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</si>
  <si>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</si>
  <si>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</si>
  <si>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</si>
  <si>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</si>
  <si>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</si>
  <si>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</si>
  <si>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</si>
  <si>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</si>
  <si>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</si>
  <si>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</si>
  <si>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</si>
  <si>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</si>
  <si>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</si>
  <si>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</si>
  <si>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</si>
  <si>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</si>
  <si>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</si>
  <si>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</si>
  <si>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</si>
  <si>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</si>
  <si>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</si>
  <si>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</si>
  <si>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</si>
  <si>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</si>
  <si>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</si>
  <si>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</si>
  <si>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</si>
  <si>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</si>
  <si>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</si>
  <si>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</si>
  <si>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</si>
  <si>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</si>
  <si>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</si>
  <si>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</si>
  <si>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</si>
  <si>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</si>
  <si>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</si>
  <si>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</si>
  <si>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</si>
  <si>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</si>
  <si>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</si>
  <si>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</si>
  <si>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</si>
  <si>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</si>
  <si>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</si>
  <si>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</si>
  <si>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</si>
  <si>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</si>
  <si>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</si>
  <si>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</si>
  <si>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</si>
  <si>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</si>
  <si>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</si>
  <si>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</si>
  <si>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</si>
  <si>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</si>
  <si>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</si>
  <si>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</si>
  <si>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</si>
  <si>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</si>
  <si>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</si>
  <si>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</si>
  <si>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</si>
  <si>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</si>
  <si>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</si>
  <si>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</si>
  <si>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</si>
  <si>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</si>
  <si>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</si>
  <si>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</si>
  <si>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</si>
  <si>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</si>
  <si>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</si>
  <si>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</si>
  <si>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</si>
  <si>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</si>
  <si>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</si>
  <si>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</si>
  <si>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</si>
  <si>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</si>
  <si>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</si>
  <si>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</si>
  <si>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</si>
  <si>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</si>
  <si>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</si>
  <si>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</si>
  <si>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</si>
  <si>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</si>
  <si>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</si>
  <si>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</si>
  <si>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</si>
  <si>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</si>
  <si>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</si>
  <si>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</si>
  <si>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</si>
  <si>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</si>
  <si>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</si>
  <si>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</si>
  <si>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</si>
  <si>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</si>
  <si>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</si>
  <si>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</si>
  <si>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</si>
  <si>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</si>
  <si>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</si>
  <si>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</si>
  <si>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</si>
  <si>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</si>
  <si>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</si>
  <si>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</si>
  <si>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</si>
  <si>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</si>
  <si>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</si>
  <si>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</si>
  <si>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</si>
  <si>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</si>
  <si>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</si>
  <si>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</si>
  <si>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</si>
  <si>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</si>
  <si>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</si>
  <si>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</si>
  <si>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</si>
  <si>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</si>
  <si>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</si>
  <si>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</si>
  <si>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</si>
  <si>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</si>
  <si>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</si>
  <si>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</si>
  <si>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</si>
  <si>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</si>
  <si>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</si>
  <si>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</si>
  <si>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</si>
  <si>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</si>
  <si>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</si>
  <si>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</si>
  <si>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</si>
  <si>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</si>
  <si>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</si>
  <si>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</si>
  <si>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</si>
  <si>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</si>
  <si>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</si>
  <si>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</si>
  <si>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</si>
  <si>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</si>
  <si>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</si>
  <si>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</si>
  <si>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</si>
  <si>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</si>
  <si>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</si>
  <si>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</si>
  <si>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</si>
  <si>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</si>
  <si>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</si>
  <si>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</si>
  <si>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</si>
  <si>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</si>
  <si>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</si>
  <si>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</si>
  <si>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</si>
  <si>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</si>
  <si>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</si>
  <si>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</si>
  <si>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</si>
  <si>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</si>
  <si>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</si>
  <si>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</si>
  <si>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</si>
  <si>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</si>
  <si>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</si>
  <si>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</si>
  <si>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</si>
  <si>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</si>
  <si>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</si>
  <si>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</si>
  <si>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</si>
  <si>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</si>
  <si>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</si>
  <si>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</si>
  <si>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</si>
  <si>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</si>
  <si>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</si>
  <si>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</si>
  <si>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</si>
  <si>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</si>
  <si>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</si>
  <si>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</si>
  <si>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</si>
  <si>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</si>
  <si>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</si>
  <si>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</si>
  <si>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</si>
  <si>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</si>
  <si>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</si>
  <si>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</si>
  <si>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</si>
  <si>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</si>
  <si>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</si>
  <si>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</si>
  <si>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</si>
  <si>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</si>
  <si>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</si>
  <si>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</si>
  <si>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</si>
  <si>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</si>
  <si>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</si>
  <si>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</si>
  <si>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</si>
  <si>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</si>
  <si>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</si>
  <si>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</si>
  <si>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</si>
  <si>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</si>
  <si>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</si>
  <si>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</si>
  <si>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</si>
  <si>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</si>
  <si>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</si>
  <si>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</si>
  <si>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</si>
  <si>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</si>
  <si>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</si>
  <si>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</si>
  <si>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</si>
  <si>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</si>
  <si>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</si>
  <si>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</si>
  <si>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</si>
  <si>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</si>
  <si>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</si>
  <si>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</si>
  <si>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</si>
  <si>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</si>
  <si>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</si>
  <si>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</si>
  <si>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</si>
  <si>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</si>
  <si>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</si>
  <si>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</si>
  <si>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</si>
  <si>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</si>
  <si>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</si>
  <si>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</si>
  <si>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</si>
  <si>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</si>
  <si>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</si>
  <si>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</si>
  <si>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</si>
  <si>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</si>
  <si>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</si>
  <si>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</si>
  <si>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</si>
  <si>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</si>
  <si>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</si>
  <si>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</si>
  <si>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</si>
  <si>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</si>
  <si>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</si>
  <si>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</si>
  <si>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</si>
  <si>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</si>
  <si>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</si>
  <si>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</si>
  <si>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</si>
  <si>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</si>
  <si>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</si>
  <si>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</si>
  <si>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</si>
  <si>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</si>
  <si>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</si>
  <si>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</si>
  <si>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</si>
  <si>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</si>
  <si>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</si>
  <si>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</si>
  <si>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</si>
  <si>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</si>
  <si>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</si>
  <si>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</si>
  <si>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</si>
  <si>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</si>
  <si>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</si>
  <si>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</si>
  <si>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</si>
  <si>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</si>
  <si>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</si>
  <si>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</si>
  <si>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</si>
  <si>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</si>
  <si>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</si>
  <si>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</si>
  <si>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</si>
  <si>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</si>
  <si>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</si>
  <si>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</si>
  <si>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</si>
  <si>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</si>
  <si>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</si>
  <si>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</si>
  <si>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</si>
  <si>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</si>
  <si>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</si>
  <si>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</si>
  <si>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</si>
  <si>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</si>
  <si>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</si>
  <si>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</si>
  <si>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</si>
  <si>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</si>
  <si>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</si>
  <si>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</si>
  <si>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</si>
  <si>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</si>
  <si>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</si>
  <si>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</si>
  <si>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</si>
  <si>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</si>
  <si>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</si>
  <si>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</si>
  <si>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</si>
  <si>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</si>
  <si>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</si>
  <si>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</si>
  <si>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</si>
  <si>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</si>
  <si>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</si>
  <si>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</si>
  <si>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</si>
  <si>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</si>
  <si>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</si>
  <si>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</si>
  <si>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</si>
  <si>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</si>
  <si>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</si>
  <si>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</si>
  <si>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</si>
  <si>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</si>
  <si>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</si>
  <si>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</si>
  <si>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</si>
  <si>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</si>
  <si>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</si>
  <si>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</si>
  <si>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</si>
  <si>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</si>
  <si>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</si>
  <si>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</si>
  <si>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</si>
  <si>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</si>
  <si>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</si>
  <si>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</si>
  <si>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</si>
  <si>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</si>
  <si>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</si>
  <si>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</si>
  <si>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</si>
  <si>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</si>
  <si>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</si>
  <si>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</si>
  <si>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</si>
  <si>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</si>
  <si>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</si>
  <si>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</si>
  <si>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</si>
  <si>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</si>
  <si>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</si>
  <si>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</si>
  <si>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</si>
  <si>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</si>
  <si>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</si>
  <si>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</si>
  <si>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</si>
  <si>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</si>
  <si>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</si>
  <si>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</si>
  <si>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</si>
  <si>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</si>
  <si>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</si>
  <si>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</si>
  <si>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</si>
  <si>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</si>
  <si>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</si>
  <si>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</si>
  <si>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</si>
  <si>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</si>
  <si>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</si>
  <si>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</si>
  <si>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</si>
  <si>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</si>
  <si>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</si>
  <si>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</si>
  <si>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</si>
  <si>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</si>
  <si>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</si>
  <si>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</si>
  <si>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</si>
  <si>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</si>
  <si>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</si>
  <si>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</si>
  <si>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</si>
  <si>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</si>
  <si>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</si>
  <si>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</si>
  <si>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</si>
  <si>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</si>
  <si>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</si>
  <si>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</si>
  <si>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</si>
  <si>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</si>
  <si>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</si>
  <si>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</si>
  <si>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</si>
  <si>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</si>
  <si>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</si>
  <si>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</si>
  <si>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</si>
  <si>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</si>
  <si>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</si>
  <si>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</si>
  <si>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</si>
  <si>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</si>
  <si>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</si>
  <si>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</si>
  <si>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</si>
  <si>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</si>
  <si>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</si>
  <si>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</si>
  <si>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</si>
  <si>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</si>
  <si>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</si>
  <si>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</si>
  <si>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</si>
  <si>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</si>
  <si>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</si>
  <si>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</si>
  <si>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</si>
  <si>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</si>
  <si>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</si>
  <si>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</si>
  <si>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</si>
  <si>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</si>
  <si>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</si>
  <si>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</si>
  <si>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</si>
  <si>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</si>
  <si>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</si>
  <si>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</si>
  <si>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</si>
  <si>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</si>
  <si>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</si>
  <si>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</si>
  <si>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</si>
  <si>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</si>
  <si>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</si>
  <si>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</si>
  <si>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</si>
  <si>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</si>
  <si>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</si>
  <si>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</si>
  <si>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</si>
  <si>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</si>
  <si>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</si>
  <si>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</si>
  <si>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</si>
  <si>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</si>
  <si>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</si>
  <si>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</si>
  <si>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</si>
  <si>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</si>
  <si>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</si>
  <si>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</si>
  <si>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</si>
  <si>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</si>
  <si>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</si>
  <si>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</si>
  <si>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</si>
  <si>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</si>
  <si>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</si>
  <si>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</si>
  <si>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</si>
  <si>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</si>
  <si>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</si>
  <si>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</si>
  <si>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</si>
  <si>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</si>
  <si>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</si>
  <si>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</si>
  <si>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</si>
  <si>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</si>
  <si>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</si>
  <si>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</si>
  <si>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</si>
  <si>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</si>
  <si>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</si>
  <si>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</si>
  <si>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</si>
  <si>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</si>
  <si>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</si>
  <si>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</si>
  <si>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</si>
  <si>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</si>
  <si>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</si>
  <si>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</si>
  <si>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</si>
  <si>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</si>
  <si>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</si>
  <si>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</si>
  <si>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</si>
  <si>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</si>
  <si>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</si>
  <si>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</si>
  <si>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</si>
  <si>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</si>
  <si>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</si>
  <si>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</si>
  <si>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</si>
  <si>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</si>
  <si>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</si>
  <si>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</si>
  <si>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</si>
  <si>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</si>
  <si>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</si>
  <si>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</si>
  <si>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</si>
  <si>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</si>
  <si>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</si>
  <si>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</si>
  <si>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</si>
  <si>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</si>
  <si>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</si>
  <si>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</si>
  <si>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</si>
  <si>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</si>
  <si>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</si>
  <si>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</si>
  <si>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</si>
  <si>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</si>
  <si>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</si>
  <si>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</si>
  <si>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</si>
  <si>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</si>
  <si>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</si>
  <si>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</si>
  <si>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</si>
  <si>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</si>
  <si>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</si>
  <si>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</si>
  <si>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</si>
  <si>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</si>
  <si>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</si>
  <si>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</si>
  <si>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</si>
  <si>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</si>
  <si>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</si>
  <si>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</si>
  <si>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</si>
  <si>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</si>
  <si>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</si>
  <si>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</si>
  <si>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</si>
  <si>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</si>
  <si>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</si>
  <si>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</si>
  <si>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</si>
  <si>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</si>
  <si>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</si>
  <si>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</si>
  <si>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</si>
  <si>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</si>
  <si>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</si>
  <si>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</si>
  <si>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</si>
  <si>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</si>
  <si>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</si>
  <si>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</si>
  <si>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</si>
  <si>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</si>
  <si>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</si>
  <si>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</si>
  <si>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</si>
  <si>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</si>
  <si>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</si>
  <si>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</si>
  <si>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</si>
  <si>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</si>
  <si>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</si>
  <si>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</si>
  <si>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</si>
  <si>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</si>
  <si>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</si>
  <si>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</si>
  <si>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</si>
  <si>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</si>
  <si>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</si>
  <si>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</si>
  <si>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</si>
  <si>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</si>
  <si>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</si>
  <si>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</si>
  <si>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</si>
  <si>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</si>
  <si>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</si>
  <si>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</si>
  <si>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</si>
  <si>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</si>
  <si>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</si>
  <si>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</si>
  <si>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</si>
  <si>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</si>
  <si>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</si>
  <si>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</si>
  <si>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</si>
  <si>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</si>
  <si>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</si>
  <si>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</si>
  <si>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</si>
  <si>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</si>
  <si>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</si>
  <si>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</si>
  <si>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</si>
  <si>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</si>
  <si>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</si>
  <si>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</si>
  <si>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</si>
  <si>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</si>
  <si>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</si>
  <si>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</si>
  <si>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</si>
  <si>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</si>
  <si>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</si>
  <si>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</si>
  <si>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</si>
  <si>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</si>
  <si>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</si>
  <si>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</si>
  <si>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</si>
  <si>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</si>
  <si>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</si>
  <si>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</si>
  <si>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</si>
  <si>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</si>
  <si>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</si>
  <si>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</si>
  <si>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</si>
  <si>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</si>
  <si>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</si>
  <si>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</si>
  <si>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</si>
  <si>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</si>
  <si>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</si>
  <si>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</si>
  <si>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</si>
  <si>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</si>
  <si>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</si>
  <si>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</si>
  <si>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</si>
  <si>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</si>
  <si>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</si>
  <si>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</si>
  <si>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</si>
  <si>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</si>
  <si>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</si>
  <si>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</si>
  <si>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</si>
  <si>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</si>
  <si>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</si>
  <si>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</si>
  <si>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</si>
  <si>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</si>
  <si>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</si>
  <si>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</si>
  <si>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</si>
  <si>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</si>
  <si>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</si>
  <si>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</si>
  <si>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</si>
  <si>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</si>
  <si>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</si>
  <si>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</si>
  <si>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</si>
  <si>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</si>
  <si>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</si>
  <si>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</si>
  <si>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</si>
  <si>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</si>
  <si>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</si>
  <si>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</si>
  <si>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</si>
  <si>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</si>
  <si>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</si>
  <si>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</si>
  <si>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</si>
  <si>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</si>
  <si>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</si>
  <si>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</si>
  <si>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</si>
  <si>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</si>
  <si>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</si>
  <si>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</si>
  <si>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</si>
  <si>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</si>
  <si>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</si>
  <si>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</si>
  <si>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</si>
  <si>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</si>
  <si>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</si>
  <si>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</si>
  <si>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</si>
  <si>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</si>
  <si>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</si>
  <si>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</si>
  <si>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</si>
  <si>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</si>
  <si>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</si>
  <si>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</si>
  <si>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</si>
  <si>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</si>
  <si>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</si>
  <si>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</si>
  <si>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</si>
  <si>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</si>
  <si>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</si>
  <si>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</si>
  <si>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</si>
  <si>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</si>
  <si>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</si>
  <si>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</si>
  <si>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</si>
  <si>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</si>
  <si>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</si>
  <si>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</si>
  <si>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</si>
  <si>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</si>
  <si>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</si>
  <si>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</si>
  <si>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</si>
  <si>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</si>
  <si>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</si>
  <si>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</si>
  <si>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</si>
  <si>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</si>
  <si>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</si>
  <si>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</si>
  <si>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</si>
  <si>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</si>
  <si>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</si>
  <si>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</si>
  <si>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</si>
  <si>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</si>
  <si>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</si>
  <si>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</si>
  <si>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</si>
  <si>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</si>
  <si>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</si>
  <si>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</si>
  <si>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</si>
  <si>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</si>
  <si>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</si>
  <si>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</si>
  <si>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</si>
  <si>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</si>
  <si>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</si>
  <si>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</si>
  <si>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</si>
  <si>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</si>
  <si>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</si>
  <si>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</si>
  <si>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</si>
  <si>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</si>
  <si>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</si>
  <si>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</si>
  <si>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</si>
  <si>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</si>
  <si>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</si>
  <si>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</si>
  <si>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</si>
  <si>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</si>
  <si>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</si>
  <si>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</si>
  <si>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</si>
  <si>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</si>
  <si>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</si>
  <si>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</si>
  <si>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</si>
  <si>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</si>
  <si>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</si>
  <si>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</si>
  <si>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</si>
  <si>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</si>
  <si>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</si>
  <si>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</si>
  <si>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</si>
  <si>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</si>
  <si>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</si>
  <si>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</si>
  <si>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</si>
  <si>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</si>
  <si>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</si>
  <si>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</si>
  <si>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</si>
  <si>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</si>
  <si>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</si>
  <si>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</si>
  <si>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</si>
  <si>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</si>
  <si>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</si>
  <si>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</si>
  <si>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</si>
  <si>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</si>
  <si>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</si>
  <si>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</si>
  <si>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</si>
  <si>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</si>
  <si>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</si>
  <si>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</si>
  <si>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</si>
  <si>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</si>
  <si>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</si>
  <si>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</si>
  <si>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</si>
  <si>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</si>
  <si>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</si>
  <si>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</si>
  <si>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</si>
  <si>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</si>
  <si>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</si>
  <si>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</si>
  <si>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</si>
  <si>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</si>
  <si>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</si>
  <si>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</si>
  <si>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</si>
  <si>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</si>
  <si>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</si>
  <si>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</si>
  <si>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</si>
  <si>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</si>
  <si>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</si>
  <si>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</si>
  <si>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</si>
  <si>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</si>
  <si>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</si>
  <si>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</si>
  <si>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</si>
  <si>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</si>
  <si>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</si>
  <si>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</si>
  <si>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</si>
  <si>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</si>
  <si>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</si>
  <si>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</si>
  <si>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</si>
  <si>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</si>
  <si>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</si>
  <si>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</si>
  <si>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</si>
  <si>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</si>
  <si>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</si>
  <si>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</si>
  <si>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</si>
  <si>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</si>
  <si>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</si>
  <si>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</si>
  <si>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</si>
  <si>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</si>
  <si>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</si>
  <si>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</si>
  <si>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</si>
  <si>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</si>
  <si>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</si>
  <si>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</si>
  <si>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</si>
  <si>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</si>
  <si>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</si>
  <si>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</si>
  <si>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</si>
  <si>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</si>
  <si>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</si>
  <si>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</si>
  <si>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</si>
  <si>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</si>
  <si>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</si>
  <si>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</si>
  <si>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</si>
  <si>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</si>
  <si>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</si>
  <si>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</si>
  <si>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</si>
  <si>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</si>
  <si>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</si>
  <si>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</si>
  <si>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</si>
  <si>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</si>
  <si>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</si>
  <si>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</si>
  <si>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</si>
  <si>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</si>
  <si>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</si>
  <si>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</si>
  <si>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</si>
  <si>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</si>
  <si>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</si>
  <si>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</si>
  <si>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</si>
  <si>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</si>
  <si>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</si>
  <si>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</si>
  <si>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</si>
  <si>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</si>
  <si>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</si>
  <si>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</si>
  <si>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</si>
  <si>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</si>
  <si>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</si>
  <si>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</si>
  <si>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</si>
  <si>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</si>
  <si>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</si>
  <si>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</si>
  <si>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</si>
  <si>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</si>
  <si>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</si>
  <si>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</si>
  <si>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</si>
  <si>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</si>
  <si>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</si>
  <si>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</si>
  <si>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</si>
  <si>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</si>
  <si>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</si>
  <si>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</si>
  <si>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</si>
  <si>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</si>
  <si>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</si>
  <si>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</si>
  <si>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</si>
  <si>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</si>
  <si>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</si>
  <si>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</si>
  <si>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</si>
  <si>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</si>
  <si>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</si>
  <si>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</si>
  <si>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</si>
  <si>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</si>
  <si>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</si>
  <si>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</si>
  <si>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</si>
  <si>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</si>
  <si>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</si>
  <si>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</si>
  <si>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</si>
  <si>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</si>
  <si>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</si>
  <si>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</si>
  <si>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</si>
  <si>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</si>
  <si>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</si>
  <si>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</si>
  <si>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</si>
  <si>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</si>
  <si>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</si>
  <si>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</si>
  <si>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</si>
  <si>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</si>
  <si>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</si>
  <si>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</si>
  <si>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</si>
  <si>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</si>
  <si>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</si>
  <si>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</si>
  <si>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</si>
  <si>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</si>
  <si>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</si>
  <si>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</si>
  <si>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</si>
  <si>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</si>
  <si>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</si>
  <si>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</si>
  <si>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</si>
  <si>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</si>
  <si>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</si>
  <si>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</si>
  <si>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</si>
  <si>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</si>
  <si>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</si>
  <si>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</si>
  <si>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</si>
  <si>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</si>
  <si>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</si>
  <si>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</si>
  <si>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</si>
  <si>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</si>
  <si>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</si>
  <si>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</si>
  <si>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</si>
  <si>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</si>
  <si>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</si>
  <si>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</si>
  <si>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</si>
  <si>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</si>
  <si>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</si>
  <si>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</si>
  <si>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</si>
  <si>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</si>
  <si>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</si>
  <si>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</si>
  <si>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</si>
  <si>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</si>
  <si>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</si>
  <si>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</si>
  <si>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</si>
  <si>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</si>
  <si>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</si>
  <si>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</si>
  <si>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</si>
  <si>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</si>
  <si>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</si>
  <si>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</si>
  <si>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</si>
  <si>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</si>
  <si>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</si>
  <si>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</si>
  <si>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</si>
  <si>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</si>
  <si>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</si>
  <si>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</si>
  <si>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</si>
  <si>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</si>
  <si>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</si>
  <si>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</si>
  <si>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</si>
  <si>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</si>
  <si>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</si>
  <si>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</si>
  <si>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</si>
  <si>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</si>
  <si>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</si>
  <si>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</si>
  <si>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</si>
  <si>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</si>
  <si>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</si>
  <si>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</si>
  <si>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</si>
  <si>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</si>
  <si>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</si>
  <si>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</si>
  <si>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</si>
  <si>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</si>
  <si>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</si>
  <si>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</si>
  <si>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</si>
  <si>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</si>
  <si>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</si>
  <si>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</si>
  <si>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</si>
  <si>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</si>
  <si>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</si>
  <si>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</si>
  <si>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</si>
  <si>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</si>
  <si>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</si>
  <si>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</si>
  <si>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</si>
  <si>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</si>
  <si>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</si>
  <si>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</si>
  <si>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</si>
  <si>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</si>
  <si>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</si>
  <si>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</si>
  <si>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</si>
  <si>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</si>
  <si>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</si>
  <si>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</si>
  <si>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</si>
  <si>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</si>
  <si>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</si>
  <si>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</si>
  <si>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</si>
  <si>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</si>
  <si>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</si>
  <si>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</si>
  <si>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</si>
  <si>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</si>
  <si>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</si>
  <si>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</si>
  <si>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</si>
  <si>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</si>
  <si>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</si>
  <si>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</si>
  <si>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</si>
  <si>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</si>
  <si>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</si>
  <si>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</si>
  <si>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</si>
  <si>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</si>
  <si>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</si>
  <si>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</si>
  <si>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</si>
  <si>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</si>
  <si>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</si>
  <si>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</si>
  <si>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</si>
  <si>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</si>
  <si>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</si>
  <si>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</si>
  <si>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</si>
  <si>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</si>
  <si>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</si>
  <si>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</si>
  <si>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</si>
  <si>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</si>
  <si>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</si>
  <si>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</si>
  <si>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</si>
  <si>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</si>
  <si>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</si>
  <si>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</si>
  <si>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</si>
  <si>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</si>
  <si>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</si>
  <si>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</si>
  <si>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</si>
  <si>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</si>
  <si>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</si>
  <si>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</si>
  <si>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</si>
  <si>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</si>
  <si>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</si>
  <si>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</si>
  <si>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</si>
  <si>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</si>
  <si>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</si>
  <si>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</si>
  <si>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</si>
  <si>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</si>
  <si>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</si>
  <si>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</si>
  <si>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</si>
  <si>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</si>
  <si>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</si>
  <si>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</si>
  <si>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</si>
  <si>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</si>
  <si>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</si>
  <si>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</si>
  <si>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</si>
  <si>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</si>
  <si>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</si>
  <si>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</si>
  <si>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</si>
  <si>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</si>
  <si>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</si>
  <si>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</si>
  <si>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</si>
  <si>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</si>
  <si>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</si>
  <si>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</si>
  <si>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</si>
  <si>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</si>
  <si>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</si>
  <si>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</si>
  <si>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</si>
  <si>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</si>
  <si>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</si>
  <si>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</si>
  <si>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</si>
  <si>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</si>
  <si>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</si>
  <si>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</si>
  <si>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</si>
  <si>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</si>
  <si>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</si>
  <si>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</si>
  <si>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</si>
  <si>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</si>
  <si>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</si>
  <si>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</si>
  <si>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</si>
  <si>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</si>
  <si>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</si>
  <si>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</si>
  <si>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</si>
  <si>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</si>
  <si>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</si>
  <si>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</si>
  <si>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</si>
  <si>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</si>
  <si>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</si>
  <si>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</si>
  <si>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</si>
  <si>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</si>
  <si>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</si>
  <si>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</si>
  <si>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</si>
  <si>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</si>
  <si>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</si>
  <si>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</si>
  <si>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</si>
  <si>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</si>
  <si>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</si>
  <si>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</si>
  <si>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</si>
  <si>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</si>
  <si>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</si>
  <si>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</si>
  <si>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</si>
  <si>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</si>
  <si>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</si>
  <si>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</si>
  <si>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</si>
  <si>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</si>
  <si>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</si>
  <si>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</si>
  <si>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</si>
  <si>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</si>
  <si>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</si>
  <si>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</si>
  <si>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</si>
  <si>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</si>
  <si>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</si>
  <si>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</si>
  <si>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</si>
  <si>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</si>
  <si>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</si>
  <si>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</si>
  <si>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</si>
  <si>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</si>
  <si>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</si>
  <si>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</si>
  <si>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</si>
  <si>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</si>
  <si>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</si>
  <si>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</si>
  <si>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</si>
  <si>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</si>
  <si>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</si>
  <si>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</si>
  <si>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</si>
  <si>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</si>
  <si>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</si>
  <si>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</si>
  <si>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</si>
  <si>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</si>
  <si>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</si>
  <si>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</si>
  <si>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</si>
  <si>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</si>
  <si>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</si>
  <si>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</si>
  <si>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</si>
  <si>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</si>
  <si>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</si>
  <si>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</si>
  <si>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</si>
  <si>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</si>
  <si>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</si>
  <si>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</si>
  <si>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</si>
  <si>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</si>
  <si>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</si>
  <si>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</si>
  <si>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</si>
  <si>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</si>
  <si>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</si>
  <si>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</si>
  <si>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</si>
  <si>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</si>
  <si>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</si>
  <si>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</si>
  <si>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</si>
  <si>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</si>
  <si>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</si>
  <si>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</si>
  <si>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</si>
  <si>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</si>
  <si>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</si>
  <si>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</si>
  <si>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</si>
  <si>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</si>
  <si>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</si>
  <si>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</si>
  <si>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</si>
  <si>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</si>
  <si>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</si>
  <si>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</si>
  <si>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</si>
  <si>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</si>
  <si>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</si>
  <si>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</si>
  <si>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</si>
  <si>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</si>
  <si>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</si>
  <si>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</si>
  <si>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</si>
  <si>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</si>
  <si>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</si>
  <si>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</si>
  <si>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</si>
  <si>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</si>
  <si>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</si>
  <si>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</si>
  <si>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</si>
  <si>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</si>
  <si>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</si>
  <si>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</si>
  <si>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</si>
  <si>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</si>
  <si>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</si>
  <si>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</si>
  <si>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</si>
  <si>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</si>
  <si>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</si>
  <si>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</si>
  <si>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</si>
  <si>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</si>
  <si>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</si>
  <si>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</si>
  <si>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</si>
  <si>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</si>
  <si>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</si>
  <si>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</si>
  <si>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</si>
  <si>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</si>
  <si>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</si>
  <si>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</si>
  <si>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</si>
  <si>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</si>
  <si>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</si>
  <si>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</si>
  <si>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</si>
  <si>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</si>
  <si>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</si>
  <si>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</si>
  <si>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</si>
  <si>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</si>
  <si>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</si>
  <si>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</si>
  <si>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</si>
  <si>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</si>
  <si>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</si>
  <si>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</si>
  <si>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</si>
  <si>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</si>
  <si>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</si>
  <si>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</si>
  <si>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</si>
  <si>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</si>
  <si>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</si>
  <si>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</si>
  <si>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</si>
  <si>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</si>
  <si>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</si>
  <si>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</si>
  <si>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</si>
  <si>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</si>
  <si>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</si>
  <si>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</si>
  <si>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</si>
  <si>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</si>
  <si>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</si>
  <si>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</si>
  <si>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</si>
  <si>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</si>
  <si>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</si>
  <si>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</si>
  <si>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</si>
  <si>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</si>
  <si>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</si>
  <si>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</si>
  <si>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</si>
  <si>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</si>
  <si>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</si>
  <si>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</si>
  <si>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</si>
  <si>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</si>
  <si>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</si>
  <si>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</si>
  <si>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</si>
  <si>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</si>
  <si>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</si>
  <si>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</si>
  <si>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</si>
  <si>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</si>
  <si>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</si>
  <si>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</si>
  <si>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</si>
  <si>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</si>
  <si>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</si>
  <si>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</si>
  <si>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</si>
  <si>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</si>
  <si>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</si>
  <si>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</si>
  <si>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</si>
  <si>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</si>
  <si>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</si>
  <si>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</si>
  <si>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</si>
  <si>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</si>
  <si>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</si>
  <si>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</si>
  <si>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</si>
  <si>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</si>
  <si>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</si>
  <si>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</si>
  <si>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</si>
  <si>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</si>
  <si>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</si>
  <si>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</si>
  <si>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</si>
  <si>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</si>
  <si>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</si>
  <si>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</si>
  <si>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</si>
  <si>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</si>
  <si>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</si>
  <si>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</si>
  <si>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</si>
  <si>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</si>
  <si>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</si>
  <si>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</si>
  <si>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</si>
  <si>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</si>
  <si>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</si>
  <si>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</si>
  <si>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</si>
  <si>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</si>
  <si>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</si>
  <si>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</si>
  <si>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</si>
  <si>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</si>
  <si>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</si>
  <si>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</si>
  <si>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</si>
  <si>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</si>
  <si>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</si>
  <si>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</si>
  <si>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</si>
  <si>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</si>
  <si>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</si>
  <si>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</si>
  <si>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</si>
  <si>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</si>
  <si>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</si>
  <si>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</si>
  <si>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</si>
  <si>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</si>
  <si>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</si>
  <si>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</si>
  <si>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</si>
  <si>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</si>
  <si>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</si>
  <si>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</si>
  <si>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</si>
  <si>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</si>
  <si>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</si>
  <si>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</si>
  <si>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</si>
  <si>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</si>
  <si>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</si>
  <si>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</si>
  <si>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</si>
  <si>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</si>
  <si>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</si>
  <si>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</si>
  <si>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</si>
  <si>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</si>
  <si>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</si>
  <si>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</si>
  <si>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</si>
  <si>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</si>
  <si>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</si>
  <si>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</si>
  <si>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</si>
  <si>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</si>
  <si>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</si>
  <si>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</si>
  <si>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</si>
  <si>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</si>
  <si>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</si>
  <si>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</si>
  <si>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</si>
  <si>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</si>
  <si>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</si>
  <si>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</si>
  <si>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</si>
  <si>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</si>
  <si>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</si>
  <si>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</si>
  <si>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</si>
  <si>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</si>
  <si>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</si>
  <si>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</si>
  <si>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</si>
  <si>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</si>
  <si>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</si>
  <si>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</si>
  <si>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</si>
  <si>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</si>
  <si>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</si>
  <si>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</si>
  <si>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</si>
  <si>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</si>
  <si>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</si>
  <si>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</si>
  <si>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</si>
  <si>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</si>
  <si>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</si>
  <si>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</si>
  <si>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</si>
  <si>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</si>
  <si>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</si>
  <si>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</si>
  <si>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</si>
  <si>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</si>
  <si>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</si>
  <si>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</si>
  <si>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</si>
  <si>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</si>
  <si>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</si>
  <si>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</si>
  <si>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</si>
  <si>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</si>
  <si>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</si>
  <si>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</si>
  <si>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</si>
  <si>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</si>
  <si>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</si>
  <si>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</si>
  <si>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</si>
  <si>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</si>
  <si>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</si>
  <si>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</si>
  <si>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</si>
  <si>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</si>
  <si>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</si>
  <si>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</si>
  <si>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</si>
  <si>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</si>
  <si>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</si>
  <si>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</si>
  <si>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</si>
  <si>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</si>
  <si>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</si>
  <si>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</si>
  <si>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</si>
  <si>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</si>
  <si>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</si>
  <si>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</si>
  <si>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</si>
  <si>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</si>
  <si>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</si>
  <si>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</si>
  <si>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</si>
  <si>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</si>
  <si>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</si>
  <si>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</si>
  <si>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</si>
  <si>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</si>
  <si>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</si>
  <si>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</si>
  <si>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</si>
  <si>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</si>
  <si>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</si>
  <si>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</si>
  <si>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</si>
  <si>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</si>
  <si>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</si>
  <si>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</si>
  <si>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</si>
  <si>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</si>
  <si>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</si>
  <si>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</si>
  <si>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</si>
  <si>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</si>
  <si>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</si>
  <si>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</si>
  <si>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</si>
  <si>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</si>
  <si>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</si>
  <si>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</si>
  <si>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</si>
  <si>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</si>
  <si>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</si>
  <si>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</si>
  <si>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</si>
  <si>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</si>
  <si>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</si>
  <si>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</si>
  <si>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</si>
  <si>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</si>
  <si>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</si>
  <si>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</si>
  <si>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</si>
  <si>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</si>
  <si>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</si>
  <si>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</si>
  <si>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</si>
  <si>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</si>
  <si>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</si>
  <si>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</si>
  <si>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</si>
  <si>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</si>
  <si>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</si>
  <si>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</si>
  <si>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</si>
  <si>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</si>
  <si>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</si>
  <si>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</si>
  <si>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</si>
  <si>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</si>
  <si>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</si>
  <si>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</si>
  <si>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</si>
  <si>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</si>
  <si>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</si>
  <si>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</si>
  <si>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</si>
  <si>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</si>
  <si>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</si>
  <si>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</si>
  <si>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</si>
  <si>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</si>
  <si>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</si>
  <si>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</si>
  <si>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</si>
  <si>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</si>
  <si>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</si>
  <si>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</si>
  <si>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</si>
  <si>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</si>
  <si>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</si>
  <si>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</si>
  <si>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</si>
  <si>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</si>
  <si>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</si>
  <si>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</si>
  <si>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</si>
  <si>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</si>
  <si>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</si>
  <si>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</si>
  <si>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</si>
  <si>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</si>
  <si>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</si>
  <si>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</si>
  <si>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</si>
  <si>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</si>
  <si>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</si>
  <si>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</si>
  <si>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</si>
  <si>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</si>
  <si>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</si>
  <si>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</si>
  <si>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</si>
  <si>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</si>
  <si>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</si>
  <si>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</si>
  <si>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</si>
  <si>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</si>
  <si>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</si>
  <si>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</si>
  <si>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</si>
  <si>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</si>
  <si>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</si>
  <si>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</si>
  <si>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</si>
  <si>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</si>
  <si>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</si>
  <si>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</si>
  <si>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</si>
  <si>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</si>
  <si>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</si>
  <si>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</si>
  <si>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</si>
  <si>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</si>
  <si>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</si>
  <si>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</si>
  <si>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</si>
  <si>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</si>
  <si>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</si>
  <si>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</si>
  <si>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</si>
  <si>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</si>
  <si>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</si>
  <si>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</si>
  <si>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</si>
  <si>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</si>
  <si>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</si>
  <si>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</si>
  <si>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</si>
  <si>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</si>
  <si>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</si>
  <si>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</si>
  <si>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</si>
  <si>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</si>
  <si>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</si>
  <si>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</si>
  <si>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</si>
  <si>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</si>
  <si>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</si>
  <si>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</si>
  <si>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</si>
  <si>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</si>
  <si>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</si>
  <si>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</si>
  <si>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</si>
  <si>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</si>
  <si>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</si>
  <si>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</si>
  <si>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</si>
  <si>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</si>
  <si>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</si>
  <si>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</si>
  <si>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</si>
  <si>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</si>
  <si>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</si>
  <si>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</si>
  <si>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</si>
  <si>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</si>
  <si>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</si>
  <si>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</si>
  <si>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</si>
  <si>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</si>
  <si>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</si>
  <si>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</si>
  <si>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</si>
  <si>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</si>
  <si>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</si>
  <si>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</si>
  <si>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</si>
  <si>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</si>
  <si>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</si>
  <si>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</si>
  <si>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</si>
  <si>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</si>
  <si>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</si>
  <si>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</si>
  <si>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</si>
  <si>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</si>
  <si>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</si>
  <si>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</si>
  <si>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</si>
  <si>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</si>
  <si>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</si>
  <si>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</si>
  <si>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</si>
  <si>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</si>
  <si>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</si>
  <si>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</si>
  <si>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</si>
  <si>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</si>
  <si>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</si>
  <si>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</si>
  <si>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</si>
  <si>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</si>
  <si>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</si>
  <si>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</si>
  <si>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</si>
  <si>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</si>
  <si>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</si>
  <si>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</si>
  <si>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</si>
  <si>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</si>
  <si>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</si>
  <si>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</si>
  <si>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</si>
  <si>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</si>
  <si>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</si>
  <si>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</si>
  <si>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</si>
  <si>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</si>
  <si>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</si>
  <si>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</si>
  <si>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</si>
  <si>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</si>
  <si>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</si>
  <si>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</si>
  <si>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</si>
  <si>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</si>
  <si>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</si>
  <si>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</si>
  <si>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</si>
  <si>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</si>
  <si>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</si>
  <si>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</si>
  <si>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</si>
  <si>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</si>
  <si>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</si>
  <si>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</si>
  <si>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</si>
  <si>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</si>
  <si>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</si>
  <si>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</si>
  <si>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</si>
  <si>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</si>
  <si>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</si>
  <si>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</si>
  <si>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</si>
  <si>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</si>
  <si>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</si>
  <si>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</si>
  <si>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</si>
  <si>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</si>
  <si>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</si>
  <si>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</si>
  <si>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</si>
  <si>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</si>
  <si>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</si>
  <si>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</si>
  <si>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</si>
  <si>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</si>
  <si>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</si>
  <si>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</si>
  <si>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</si>
  <si>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</si>
  <si>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</si>
  <si>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</si>
  <si>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</si>
  <si>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</si>
  <si>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</si>
  <si>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</si>
  <si>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</si>
  <si>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</si>
  <si>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</si>
  <si>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</si>
  <si>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</si>
  <si>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</si>
  <si>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</si>
  <si>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</si>
  <si>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</si>
  <si>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</si>
  <si>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</si>
  <si>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</si>
  <si>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</si>
  <si>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</si>
  <si>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</si>
  <si>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</si>
  <si>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</si>
  <si>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</si>
  <si>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</si>
  <si>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</si>
  <si>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</si>
  <si>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</si>
  <si>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</si>
  <si>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</si>
  <si>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</si>
  <si>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</si>
  <si>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</si>
  <si>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</si>
  <si>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</si>
  <si>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</si>
  <si>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</si>
  <si>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</si>
  <si>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</si>
  <si>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</si>
  <si>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</si>
  <si>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</si>
  <si>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</si>
  <si>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</si>
  <si>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</si>
  <si>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</si>
  <si>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</si>
  <si>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</si>
  <si>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</si>
  <si>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</si>
  <si>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</si>
  <si>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</si>
  <si>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</si>
  <si>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</si>
  <si>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</si>
  <si>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</si>
  <si>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</si>
  <si>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</si>
  <si>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</si>
  <si>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</si>
  <si>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</si>
  <si>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</si>
  <si>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</si>
  <si>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</si>
  <si>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</si>
  <si>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</si>
  <si>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</si>
  <si>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</si>
  <si>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</si>
  <si>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</si>
  <si>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</si>
  <si>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</si>
  <si>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</si>
  <si>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</si>
  <si>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</si>
  <si>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</si>
  <si>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</si>
  <si>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</si>
  <si>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</si>
  <si>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</si>
  <si>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</si>
  <si>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</si>
  <si>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</si>
  <si>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</si>
  <si>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</si>
  <si>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</si>
  <si>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</si>
  <si>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</si>
  <si>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</si>
  <si>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</si>
  <si>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</si>
  <si>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</si>
  <si>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</si>
  <si>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</si>
  <si>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</si>
  <si>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</si>
  <si>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</si>
  <si>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</si>
  <si>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</si>
  <si>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</si>
  <si>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</si>
  <si>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</si>
  <si>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</si>
  <si>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</si>
  <si>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</si>
  <si>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</si>
  <si>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</si>
  <si>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</si>
  <si>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</si>
  <si>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</si>
  <si>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</si>
  <si>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</si>
  <si>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</si>
  <si>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</si>
  <si>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</si>
  <si>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</si>
  <si>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</si>
  <si>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</si>
  <si>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</si>
  <si>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</si>
  <si>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</si>
  <si>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</si>
  <si>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</si>
  <si>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</si>
  <si>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</si>
  <si>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</si>
  <si>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</si>
  <si>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</si>
  <si>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</si>
  <si>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</si>
  <si>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</si>
  <si>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</si>
  <si>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</si>
  <si>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</si>
  <si>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</si>
  <si>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</si>
  <si>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</si>
  <si>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</si>
  <si>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</si>
  <si>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</si>
  <si>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</si>
  <si>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</si>
  <si>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</si>
  <si>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</si>
  <si>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</si>
  <si>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</si>
  <si>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</si>
  <si>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</si>
  <si>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</si>
  <si>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</si>
  <si>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</si>
  <si>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</si>
  <si>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</si>
  <si>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</si>
  <si>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</si>
  <si>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</si>
  <si>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</si>
  <si>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</si>
  <si>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</si>
  <si>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</si>
  <si>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</si>
  <si>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</si>
  <si>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</si>
  <si>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</si>
  <si>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</si>
  <si>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</si>
  <si>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</si>
  <si>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</si>
  <si>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</si>
  <si>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</si>
  <si>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</si>
  <si>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</si>
  <si>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</si>
  <si>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</si>
  <si>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</si>
  <si>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</si>
  <si>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</si>
  <si>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</si>
  <si>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</si>
  <si>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</si>
  <si>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</si>
  <si>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</si>
  <si>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</si>
  <si>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</si>
  <si>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</si>
  <si>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</si>
  <si>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</si>
  <si>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</si>
  <si>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</si>
  <si>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</si>
  <si>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</si>
  <si>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</si>
  <si>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</si>
  <si>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</si>
  <si>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</si>
  <si>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</si>
  <si>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</si>
  <si>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</si>
  <si>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</si>
  <si>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</si>
  <si>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</si>
  <si>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</si>
  <si>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</si>
  <si>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</si>
  <si>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</si>
  <si>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</si>
  <si>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</si>
  <si>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</si>
  <si>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</si>
  <si>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</si>
  <si>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</si>
  <si>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</si>
  <si>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</si>
  <si>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</si>
  <si>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</si>
  <si>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</si>
  <si>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</si>
  <si>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</si>
  <si>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</si>
  <si>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</si>
  <si>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</si>
  <si>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</si>
  <si>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</si>
  <si>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</si>
  <si>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</si>
  <si>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</si>
  <si>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</si>
  <si>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</si>
  <si>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</si>
  <si>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</si>
  <si>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</si>
  <si>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</si>
  <si>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</si>
  <si>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</si>
  <si>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</si>
  <si>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</si>
  <si>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</si>
  <si>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</si>
  <si>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</si>
  <si>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</si>
  <si>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</si>
  <si>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</si>
  <si>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</si>
  <si>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</si>
  <si>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</si>
  <si>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</si>
  <si>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</si>
  <si>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</si>
  <si>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</si>
  <si>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</si>
  <si>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</si>
  <si>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</si>
  <si>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</si>
  <si>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</si>
  <si>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</si>
  <si>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</si>
  <si>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</si>
  <si>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</si>
  <si>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</si>
  <si>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</si>
  <si>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</si>
  <si>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</si>
  <si>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</si>
  <si>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</si>
  <si>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</si>
  <si>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</si>
  <si>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</si>
  <si>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</si>
  <si>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</si>
  <si>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</si>
  <si>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</si>
  <si>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</si>
  <si>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</si>
  <si>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</si>
  <si>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</si>
  <si>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</si>
  <si>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</si>
  <si>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</si>
  <si>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</si>
  <si>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</si>
  <si>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</si>
  <si>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</si>
  <si>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</si>
  <si>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</si>
  <si>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</si>
  <si>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</si>
  <si>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</si>
  <si>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</si>
  <si>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</si>
  <si>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</si>
  <si>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</si>
  <si>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</si>
  <si>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</si>
  <si>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</si>
  <si>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</si>
  <si>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</si>
  <si>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</si>
  <si>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</si>
  <si>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</si>
  <si>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</si>
  <si>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</si>
  <si>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</si>
  <si>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</si>
  <si>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</si>
  <si>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</si>
  <si>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</si>
  <si>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</si>
  <si>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</si>
  <si>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</si>
  <si>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</si>
  <si>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</si>
  <si>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</si>
  <si>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</si>
  <si>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</si>
  <si>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</si>
  <si>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</si>
  <si>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</si>
  <si>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</si>
  <si>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</si>
  <si>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</si>
  <si>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</si>
  <si>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</si>
  <si>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</si>
  <si>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</si>
  <si>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</si>
  <si>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</si>
  <si>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</si>
  <si>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</si>
  <si>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</si>
  <si>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</si>
  <si>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</si>
  <si>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</si>
  <si>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</si>
  <si>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</si>
  <si>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</si>
  <si>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</si>
  <si>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</si>
  <si>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</si>
  <si>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</si>
  <si>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</si>
  <si>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</si>
  <si>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</si>
  <si>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</si>
  <si>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</si>
  <si>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</si>
  <si>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</si>
  <si>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</si>
  <si>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</si>
  <si>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</si>
  <si>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</si>
  <si>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</si>
  <si>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</si>
  <si>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</si>
  <si>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</si>
  <si>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</si>
  <si>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</si>
  <si>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</si>
  <si>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</si>
  <si>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</si>
  <si>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</si>
  <si>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</si>
  <si>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</si>
  <si>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</si>
  <si>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</si>
  <si>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</si>
  <si>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</si>
  <si>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</si>
  <si>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</si>
  <si>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</si>
  <si>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</si>
  <si>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</si>
  <si>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</si>
  <si>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</si>
  <si>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</si>
  <si>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</si>
  <si>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</si>
  <si>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</si>
  <si>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</si>
  <si>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</si>
  <si>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</si>
  <si>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</si>
  <si>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</si>
  <si>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</si>
  <si>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</si>
  <si>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</si>
  <si>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</si>
  <si>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</si>
  <si>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</si>
  <si>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</si>
  <si>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</si>
  <si>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</si>
  <si>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</si>
  <si>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</si>
  <si>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</si>
  <si>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</si>
  <si>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</si>
  <si>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</si>
  <si>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</si>
  <si>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</si>
  <si>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</si>
  <si>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</si>
  <si>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</si>
  <si>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</si>
  <si>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</si>
  <si>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</si>
  <si>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</si>
  <si>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</si>
  <si>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</si>
  <si>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</si>
  <si>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</si>
  <si>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</si>
  <si>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</si>
  <si>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</si>
  <si>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</si>
  <si>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</si>
  <si>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</si>
  <si>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</si>
  <si>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</si>
  <si>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</si>
  <si>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</si>
  <si>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</si>
  <si>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</si>
  <si>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</si>
  <si>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</si>
  <si>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</si>
  <si>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</si>
  <si>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</si>
  <si>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</si>
  <si>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</si>
  <si>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</si>
  <si>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</si>
  <si>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</si>
  <si>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</si>
  <si>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</si>
  <si>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</si>
  <si>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</si>
  <si>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</si>
  <si>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</si>
  <si>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</si>
  <si>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</si>
  <si>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</si>
  <si>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</si>
  <si>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</si>
  <si>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</si>
  <si>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</si>
  <si>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</si>
  <si>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</si>
  <si>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</si>
  <si>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</si>
  <si>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</si>
  <si>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</si>
  <si>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</si>
  <si>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</si>
  <si>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</si>
  <si>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</si>
  <si>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</si>
  <si>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</si>
  <si>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</si>
  <si>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</si>
  <si>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</si>
  <si>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</si>
  <si>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</si>
  <si>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</si>
  <si>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</si>
  <si>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</si>
  <si>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</si>
  <si>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</si>
  <si>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</si>
  <si>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</si>
  <si>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</si>
  <si>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</si>
  <si>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</si>
  <si>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</si>
  <si>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</si>
  <si>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</si>
  <si>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</si>
  <si>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</si>
  <si>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</si>
  <si>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</si>
  <si>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</si>
  <si>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</si>
  <si>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</si>
  <si>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</si>
  <si>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</si>
  <si>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</si>
  <si>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</si>
  <si>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</si>
  <si>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</si>
  <si>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</si>
  <si>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</si>
  <si>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</si>
  <si>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</si>
  <si>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</si>
  <si>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</si>
  <si>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</si>
  <si>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</si>
  <si>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</si>
  <si>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</si>
  <si>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</si>
  <si>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</si>
  <si>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</si>
  <si>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</si>
  <si>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</si>
  <si>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</si>
  <si>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</si>
  <si>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</si>
  <si>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</si>
  <si>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</si>
  <si>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</si>
  <si>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</si>
  <si>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</si>
  <si>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</si>
  <si>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</si>
  <si>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</si>
  <si>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</si>
  <si>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</si>
  <si>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</si>
  <si>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</si>
  <si>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</si>
  <si>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</si>
  <si>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</si>
  <si>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</si>
  <si>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</si>
  <si>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</si>
  <si>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</si>
  <si>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</si>
  <si>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</si>
  <si>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</si>
  <si>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</si>
  <si>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</si>
  <si>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</si>
  <si>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</si>
  <si>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</si>
  <si>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</si>
  <si>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</si>
  <si>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</si>
  <si>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</si>
  <si>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</si>
  <si>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</si>
  <si>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</si>
  <si>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</si>
  <si>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</si>
  <si>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</si>
  <si>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</si>
  <si>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</si>
  <si>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</si>
  <si>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</si>
  <si>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</si>
  <si>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</si>
  <si>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</si>
  <si>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</si>
  <si>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</si>
  <si>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</si>
  <si>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</si>
  <si>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</si>
  <si>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</si>
  <si>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</si>
  <si>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</si>
  <si>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</si>
  <si>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</si>
  <si>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</si>
  <si>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</si>
  <si>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</si>
  <si>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</si>
  <si>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</si>
  <si>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</si>
  <si>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</si>
  <si>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</si>
  <si>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</si>
  <si>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</si>
  <si>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</si>
  <si>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</si>
  <si>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</si>
  <si>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</si>
  <si>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</si>
  <si>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</si>
  <si>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</si>
  <si>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</si>
  <si>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</si>
  <si>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</si>
  <si>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</si>
  <si>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</si>
  <si>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</si>
  <si>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</si>
  <si>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</si>
  <si>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</si>
  <si>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</si>
  <si>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</si>
  <si>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</si>
  <si>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</si>
  <si>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</si>
  <si>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</si>
  <si>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</si>
  <si>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</si>
  <si>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</si>
  <si>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</si>
  <si>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</si>
  <si>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</si>
  <si>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</si>
  <si>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</si>
  <si>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</si>
  <si>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</si>
  <si>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</si>
  <si>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</si>
  <si>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</si>
  <si>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</si>
  <si>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</si>
  <si>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</si>
  <si>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</si>
  <si>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</si>
  <si>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</si>
  <si>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</si>
  <si>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</si>
  <si>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</si>
  <si>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</si>
  <si>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</si>
  <si>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</si>
  <si>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</si>
  <si>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</si>
  <si>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</si>
  <si>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</si>
  <si>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</si>
  <si>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</si>
  <si>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</si>
  <si>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</si>
  <si>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</si>
  <si>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</si>
  <si>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</si>
  <si>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</si>
  <si>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</si>
  <si>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</si>
  <si>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</si>
  <si>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</si>
  <si>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</si>
  <si>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</si>
  <si>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</si>
  <si>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</si>
  <si>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</si>
  <si>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</si>
  <si>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</si>
  <si>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</si>
  <si>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</si>
  <si>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</si>
  <si>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</si>
  <si>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</si>
  <si>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</si>
  <si>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</si>
  <si>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</si>
  <si>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</si>
  <si>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</si>
  <si>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</si>
  <si>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</si>
  <si>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</si>
  <si>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</si>
  <si>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</si>
  <si>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</si>
  <si>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</si>
  <si>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</si>
  <si>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</si>
  <si>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</si>
  <si>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</si>
  <si>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</si>
  <si>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</si>
  <si>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</si>
  <si>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</si>
  <si>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</si>
  <si>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</si>
  <si>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</si>
  <si>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</si>
  <si>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</si>
  <si>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</si>
  <si>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</si>
  <si>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</si>
  <si>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</si>
  <si>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</si>
  <si>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</si>
  <si>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</si>
  <si>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</si>
  <si>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</si>
  <si>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</si>
  <si>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</si>
  <si>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</si>
  <si>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</si>
  <si>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</si>
  <si>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</si>
  <si>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</si>
  <si>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</si>
  <si>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</si>
  <si>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</si>
  <si>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</si>
  <si>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</si>
  <si>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</si>
  <si>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</si>
  <si>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</si>
  <si>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</si>
  <si>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</si>
  <si>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</si>
  <si>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</si>
  <si>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</si>
  <si>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</si>
  <si>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</si>
  <si>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</si>
  <si>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</si>
  <si>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</si>
  <si>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</si>
  <si>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</si>
  <si>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</si>
  <si>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</si>
  <si>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</si>
  <si>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</si>
  <si>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</si>
  <si>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</si>
  <si>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</si>
  <si>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</si>
  <si>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</si>
  <si>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</si>
  <si>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</si>
  <si>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</si>
  <si>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</si>
  <si>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</si>
  <si>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</si>
  <si>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</si>
  <si>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</si>
  <si>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</si>
  <si>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</si>
  <si>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</si>
  <si>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</si>
  <si>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</si>
  <si>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</si>
  <si>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</si>
  <si>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</si>
  <si>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</si>
  <si>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</si>
  <si>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</si>
  <si>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</si>
  <si>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</si>
  <si>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</si>
  <si>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</si>
  <si>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</si>
  <si>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</si>
  <si>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</si>
  <si>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</si>
  <si>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</si>
  <si>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</si>
  <si>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</si>
  <si>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</si>
  <si>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</si>
  <si>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</si>
  <si>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</si>
  <si>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</si>
  <si>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</si>
  <si>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</si>
  <si>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</si>
  <si>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</si>
  <si>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</si>
  <si>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</si>
  <si>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</si>
  <si>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</si>
  <si>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</si>
  <si>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</si>
  <si>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</si>
  <si>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</si>
  <si>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</si>
  <si>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</si>
  <si>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</si>
  <si>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</si>
  <si>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</si>
  <si>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</si>
  <si>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</si>
  <si>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</si>
  <si>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</si>
  <si>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</si>
  <si>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</si>
  <si>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</si>
  <si>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</si>
  <si>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</si>
  <si>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</si>
  <si>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</si>
  <si>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</si>
  <si>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</si>
  <si>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</si>
  <si>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</si>
  <si>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</si>
  <si>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</si>
  <si>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</si>
  <si>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</si>
  <si>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</si>
  <si>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</si>
  <si>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</si>
  <si>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</si>
  <si>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</si>
  <si>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</si>
  <si>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</si>
  <si>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</si>
  <si>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</si>
  <si>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</si>
  <si>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</si>
  <si>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</si>
  <si>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</si>
  <si>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</si>
  <si>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</si>
  <si>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</si>
  <si>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</si>
  <si>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</si>
  <si>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</si>
  <si>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</si>
  <si>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</si>
  <si>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</si>
  <si>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</si>
  <si>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</si>
  <si>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</si>
  <si>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</si>
  <si>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</si>
  <si>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</si>
  <si>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</si>
  <si>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</si>
  <si>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</si>
  <si>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</si>
  <si>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</si>
  <si>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</si>
  <si>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</si>
  <si>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</si>
  <si>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</si>
  <si>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</si>
  <si>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</si>
  <si>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</si>
  <si>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</si>
  <si>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</si>
  <si>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</si>
  <si>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</si>
  <si>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</si>
  <si>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</si>
  <si>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</si>
  <si>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</si>
  <si>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</si>
  <si>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</si>
  <si>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</si>
  <si>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</si>
  <si>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</si>
  <si>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</si>
  <si>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</si>
  <si>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</si>
  <si>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</si>
  <si>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</si>
  <si>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</si>
  <si>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</si>
  <si>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</si>
  <si>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</si>
  <si>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</si>
  <si>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</si>
  <si>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</si>
  <si>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</si>
  <si>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</si>
  <si>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</si>
  <si>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</si>
  <si>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</si>
  <si>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</si>
  <si>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</si>
  <si>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</si>
  <si>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</si>
  <si>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</si>
  <si>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</si>
  <si>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</si>
  <si>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</si>
  <si>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</si>
  <si>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</si>
  <si>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</si>
  <si>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</si>
  <si>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</si>
  <si>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</si>
  <si>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</si>
  <si>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</si>
  <si>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</si>
  <si>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</si>
  <si>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</si>
  <si>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</si>
  <si>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</si>
  <si>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</si>
  <si>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</si>
  <si>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</si>
  <si>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</si>
  <si>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</si>
  <si>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</si>
  <si>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</si>
  <si>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</si>
  <si>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</si>
  <si>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</si>
  <si>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</si>
  <si>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</si>
  <si>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</si>
  <si>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</si>
  <si>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</si>
  <si>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</si>
  <si>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</si>
  <si>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</si>
  <si>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</si>
  <si>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</si>
  <si>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</si>
  <si>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</si>
  <si>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</si>
  <si>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</si>
  <si>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</si>
  <si>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</si>
  <si>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</si>
  <si>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</si>
  <si>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</si>
  <si>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</si>
  <si>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</si>
  <si>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</si>
  <si>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</si>
  <si>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</si>
  <si>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</si>
  <si>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</si>
  <si>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</si>
  <si>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</si>
  <si>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</si>
  <si>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</si>
  <si>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</si>
  <si>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</si>
  <si>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</si>
  <si>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</si>
  <si>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</si>
  <si>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</si>
  <si>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</si>
  <si>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</si>
  <si>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</si>
  <si>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</si>
  <si>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</si>
  <si>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</si>
  <si>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</si>
  <si>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</si>
  <si>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</si>
  <si>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</si>
  <si>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</si>
  <si>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</si>
  <si>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</si>
  <si>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</si>
  <si>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</si>
  <si>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</si>
  <si>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</si>
  <si>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</si>
  <si>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</si>
  <si>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</si>
  <si>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</si>
  <si>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</si>
  <si>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</si>
  <si>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</si>
  <si>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</si>
  <si>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</si>
  <si>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</si>
  <si>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</si>
  <si>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</si>
  <si>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</si>
  <si>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</si>
  <si>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</si>
  <si>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</si>
  <si>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</si>
  <si>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</si>
  <si>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</si>
  <si>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</si>
  <si>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</si>
  <si>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</si>
  <si>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</si>
  <si>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</si>
  <si>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</si>
  <si>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</si>
  <si>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</si>
  <si>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</si>
  <si>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</si>
  <si>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</si>
  <si>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</si>
  <si>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</si>
  <si>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</si>
  <si>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</si>
  <si>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</si>
  <si>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</si>
  <si>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</si>
  <si>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</si>
  <si>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</si>
  <si>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</si>
  <si>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</si>
  <si>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</si>
  <si>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</si>
  <si>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</si>
  <si>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</si>
  <si>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</si>
  <si>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</si>
  <si>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</si>
  <si>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</si>
  <si>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</si>
  <si>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</si>
  <si>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</si>
  <si>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</si>
  <si>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</si>
  <si>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</si>
  <si>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</si>
  <si>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</si>
  <si>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</si>
  <si>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</si>
  <si>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</si>
  <si>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</si>
  <si>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</si>
  <si>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</si>
  <si>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</si>
  <si>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</si>
  <si>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</si>
  <si>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</si>
  <si>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</si>
  <si>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</si>
  <si>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</si>
  <si>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</si>
  <si>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</si>
  <si>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</si>
  <si>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</si>
  <si>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</si>
  <si>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</si>
  <si>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</si>
  <si>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</si>
  <si>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</si>
  <si>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</si>
  <si>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</si>
  <si>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</si>
  <si>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</si>
  <si>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</si>
  <si>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</si>
  <si>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</si>
  <si>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</si>
  <si>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</si>
  <si>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</si>
  <si>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</si>
  <si>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</si>
  <si>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</si>
  <si>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</si>
  <si>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</si>
  <si>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</si>
  <si>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</si>
  <si>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</si>
  <si>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</si>
  <si>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</si>
  <si>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</si>
  <si>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</si>
  <si>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</si>
  <si>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</si>
  <si>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</si>
  <si>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</si>
  <si>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</si>
  <si>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</si>
  <si>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</si>
  <si>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</si>
  <si>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</si>
  <si>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</si>
  <si>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</si>
  <si>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</si>
  <si>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</si>
  <si>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</si>
  <si>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</si>
  <si>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</si>
  <si>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</si>
  <si>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</si>
  <si>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</si>
  <si>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</si>
  <si>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</si>
  <si>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</si>
  <si>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</si>
  <si>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</si>
  <si>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</si>
  <si>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</si>
  <si>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</si>
  <si>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</si>
  <si>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</si>
  <si>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</si>
  <si>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</si>
  <si>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</si>
  <si>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</si>
  <si>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</si>
  <si>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</si>
  <si>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</si>
  <si>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</si>
  <si>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</si>
  <si>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</si>
  <si>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</si>
  <si>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</si>
  <si>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</si>
  <si>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</si>
  <si>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</si>
  <si>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</si>
  <si>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</si>
  <si>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</si>
  <si>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</si>
  <si>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</si>
  <si>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</si>
  <si>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</si>
  <si>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</si>
  <si>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</si>
  <si>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</si>
  <si>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</si>
  <si>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</si>
  <si>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</si>
  <si>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</si>
  <si>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</si>
  <si>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</si>
  <si>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</si>
  <si>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</si>
  <si>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</si>
  <si>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</si>
  <si>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</si>
  <si>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</si>
  <si>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</si>
  <si>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</si>
  <si>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</si>
  <si>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</si>
  <si>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</si>
  <si>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</si>
  <si>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</si>
  <si>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</si>
  <si>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</si>
  <si>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</si>
  <si>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</si>
  <si>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</si>
  <si>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</si>
  <si>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</si>
  <si>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</si>
  <si>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</si>
  <si>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</si>
  <si>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</si>
  <si>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</si>
  <si>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</si>
  <si>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</si>
  <si>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</si>
  <si>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</si>
  <si>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</si>
  <si>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</si>
  <si>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</si>
  <si>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</si>
  <si>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</si>
  <si>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</si>
  <si>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</si>
  <si>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</si>
  <si>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</si>
  <si>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</si>
  <si>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</si>
  <si>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</si>
  <si>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</si>
  <si>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</si>
  <si>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</si>
  <si>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</si>
  <si>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</si>
  <si>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</si>
  <si>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</si>
  <si>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</si>
  <si>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</si>
  <si>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</si>
  <si>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</si>
  <si>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</si>
  <si>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</si>
  <si>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</si>
  <si>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</si>
  <si>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</si>
  <si>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</si>
  <si>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</si>
  <si>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</si>
  <si>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</si>
  <si>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</si>
  <si>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</si>
  <si>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</si>
  <si>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</si>
  <si>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</si>
  <si>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</si>
  <si>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</si>
  <si>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</si>
  <si>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</si>
  <si>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</si>
  <si>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</si>
  <si>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</si>
  <si>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</si>
  <si>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</si>
  <si>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</si>
  <si>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</si>
  <si>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</si>
  <si>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</si>
  <si>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</si>
  <si>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</si>
  <si>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</si>
  <si>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</si>
  <si>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</si>
  <si>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</si>
  <si>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</si>
  <si>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</si>
  <si>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</si>
  <si>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</si>
  <si>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</si>
  <si>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</si>
  <si>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</si>
  <si>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</si>
  <si>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</si>
  <si>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</si>
  <si>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</si>
  <si>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</si>
  <si>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</si>
  <si>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</si>
  <si>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</si>
  <si>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</si>
  <si>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</si>
  <si>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</si>
  <si>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</si>
  <si>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</si>
  <si>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</si>
  <si>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</si>
  <si>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</si>
  <si>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</si>
  <si>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</si>
  <si>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</si>
  <si>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</si>
  <si>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</si>
  <si>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</si>
  <si>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</si>
  <si>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</si>
  <si>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</si>
  <si>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</si>
  <si>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</si>
  <si>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</si>
  <si>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</si>
  <si>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</si>
  <si>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</si>
  <si>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</si>
  <si>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</si>
  <si>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</si>
  <si>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</si>
  <si>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</si>
  <si>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</si>
  <si>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</si>
  <si>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</si>
  <si>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</si>
  <si>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</si>
  <si>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</si>
  <si>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</si>
  <si>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</si>
  <si>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</si>
  <si>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</si>
  <si>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</si>
  <si>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</si>
  <si>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</si>
  <si>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</si>
  <si>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</si>
  <si>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</si>
  <si>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</si>
  <si>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</si>
  <si>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</si>
  <si>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</si>
  <si>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</si>
  <si>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</si>
  <si>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</si>
  <si>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</si>
  <si>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</si>
  <si>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</si>
  <si>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</si>
  <si>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</si>
  <si>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</si>
  <si>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</si>
  <si>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</si>
  <si>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</si>
  <si>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</si>
  <si>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</si>
  <si>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</si>
  <si>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</si>
  <si>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</si>
  <si>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</si>
  <si>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</si>
  <si>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</si>
  <si>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</si>
  <si>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</si>
  <si>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</si>
  <si>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</si>
  <si>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</si>
  <si>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</si>
  <si>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</si>
  <si>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</si>
  <si>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</si>
  <si>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</si>
  <si>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</si>
  <si>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</si>
  <si>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</si>
  <si>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</si>
  <si>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</si>
  <si>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</si>
  <si>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</si>
  <si>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</si>
  <si>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</si>
  <si>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</si>
  <si>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</si>
  <si>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</si>
  <si>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</si>
  <si>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</si>
  <si>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</si>
  <si>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</si>
  <si>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</si>
  <si>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</si>
  <si>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</si>
  <si>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</si>
  <si>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</si>
  <si>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</si>
  <si>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</si>
  <si>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</si>
  <si>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</si>
  <si>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</si>
  <si>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</si>
  <si>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</si>
  <si>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</si>
  <si>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</si>
  <si>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</si>
  <si>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</si>
  <si>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</si>
  <si>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</si>
  <si>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</si>
  <si>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</si>
  <si>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</si>
  <si>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</si>
  <si>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</si>
  <si>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</si>
  <si>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</si>
  <si>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</si>
  <si>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</si>
  <si>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</si>
  <si>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</si>
  <si>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</si>
  <si>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</si>
  <si>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</si>
  <si>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</si>
  <si>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</si>
  <si>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</si>
  <si>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</si>
  <si>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</si>
  <si>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</si>
  <si>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</si>
  <si>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</si>
  <si>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</si>
  <si>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</si>
  <si>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</si>
  <si>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</si>
  <si>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</si>
  <si>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</si>
  <si>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</si>
  <si>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</si>
  <si>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</si>
  <si>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</si>
  <si>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</si>
  <si>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</si>
  <si>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</si>
  <si>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</si>
  <si>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</si>
  <si>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</si>
  <si>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</si>
  <si>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</si>
  <si>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</si>
  <si>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</si>
  <si>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</si>
  <si>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</si>
  <si>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</si>
  <si>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</si>
  <si>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</si>
  <si>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</si>
  <si>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</si>
  <si>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</si>
  <si>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</si>
  <si>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</si>
  <si>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</si>
  <si>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</si>
  <si>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</si>
  <si>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</si>
  <si>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</si>
  <si>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</si>
  <si>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</si>
  <si>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</si>
  <si>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</si>
  <si>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</si>
  <si>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</si>
  <si>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</si>
  <si>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</si>
  <si>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</si>
  <si>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</si>
  <si>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</si>
  <si>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</si>
  <si>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</si>
  <si>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</si>
  <si>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</si>
  <si>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</si>
  <si>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</si>
  <si>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</si>
  <si>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</si>
  <si>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</si>
  <si>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</si>
  <si>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</si>
  <si>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</si>
  <si>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</si>
  <si>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</si>
  <si>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</si>
  <si>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</si>
  <si>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</si>
  <si>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</si>
  <si>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</si>
  <si>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</si>
  <si>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</si>
  <si>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</si>
  <si>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</si>
  <si>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</si>
  <si>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</si>
  <si>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</si>
  <si>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</si>
  <si>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</si>
  <si>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</si>
  <si>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</si>
  <si>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</si>
  <si>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</si>
  <si>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</si>
  <si>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</si>
  <si>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</si>
  <si>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</si>
  <si>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</si>
  <si>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</si>
  <si>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</si>
  <si>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</si>
  <si>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</si>
  <si>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</si>
  <si>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</si>
  <si>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</si>
  <si>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</si>
  <si>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</si>
  <si>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</si>
  <si>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</si>
  <si>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</si>
  <si>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</si>
  <si>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</si>
  <si>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</si>
  <si>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</si>
  <si>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</si>
  <si>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</si>
  <si>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</si>
  <si>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</si>
  <si>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</si>
  <si>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</si>
  <si>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</si>
  <si>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</si>
  <si>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</si>
  <si>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</si>
  <si>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</si>
  <si>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</si>
  <si>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</si>
  <si>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</si>
  <si>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</si>
  <si>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</si>
  <si>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</si>
  <si>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</si>
  <si>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</si>
  <si>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</si>
  <si>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</si>
  <si>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</si>
  <si>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</si>
  <si>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</si>
  <si>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</si>
  <si>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</si>
  <si>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</si>
  <si>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</si>
  <si>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</si>
  <si>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</si>
  <si>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</si>
  <si>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</si>
  <si>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</si>
  <si>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</si>
  <si>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</si>
  <si>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</si>
  <si>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</si>
  <si>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</si>
  <si>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</si>
  <si>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</si>
  <si>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</si>
  <si>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</si>
  <si>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</si>
  <si>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</si>
  <si>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</si>
  <si>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</si>
  <si>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</si>
  <si>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</si>
  <si>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</si>
  <si>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</si>
  <si>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</si>
  <si>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</si>
  <si>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</si>
  <si>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</si>
  <si>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</si>
  <si>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</si>
  <si>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</si>
  <si>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</si>
  <si>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</si>
  <si>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</si>
  <si>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</si>
  <si>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</si>
  <si>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</si>
  <si>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</si>
  <si>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</si>
  <si>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</si>
  <si>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</si>
  <si>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</si>
  <si>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</si>
  <si>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</si>
  <si>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</si>
  <si>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</si>
  <si>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</si>
  <si>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</si>
  <si>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</si>
  <si>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</si>
  <si>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</si>
  <si>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</si>
  <si>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</si>
  <si>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</si>
  <si>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</si>
  <si>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</si>
  <si>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</si>
  <si>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</si>
  <si>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</si>
  <si>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</si>
  <si>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</si>
  <si>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</si>
  <si>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</si>
  <si>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</si>
  <si>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</si>
  <si>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</si>
  <si>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</si>
  <si>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</si>
  <si>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</si>
  <si>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</si>
  <si>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</si>
  <si>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</si>
  <si>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</si>
  <si>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</si>
  <si>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</si>
  <si>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</si>
  <si>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</si>
  <si>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</si>
  <si>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</si>
  <si>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</si>
  <si>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</si>
  <si>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</si>
  <si>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</si>
  <si>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</si>
  <si>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</si>
  <si>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</si>
  <si>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</si>
  <si>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</si>
  <si>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</si>
  <si>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</si>
  <si>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</si>
  <si>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</si>
  <si>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</si>
  <si>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</si>
  <si>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</si>
  <si>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</si>
  <si>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</si>
  <si>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</si>
  <si>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</si>
  <si>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</si>
  <si>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</si>
  <si>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</si>
  <si>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</si>
  <si>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</si>
  <si>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</si>
  <si>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</si>
  <si>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</si>
  <si>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</si>
  <si>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</si>
  <si>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</si>
  <si>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</si>
  <si>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</si>
  <si>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</si>
  <si>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</si>
  <si>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</si>
  <si>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</si>
  <si>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</si>
  <si>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</si>
  <si>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</si>
  <si>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</si>
  <si>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</si>
  <si>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</si>
  <si>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</si>
  <si>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</si>
  <si>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</si>
  <si>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</si>
  <si>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</si>
  <si>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</si>
  <si>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</si>
  <si>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</si>
  <si>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</si>
  <si>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</si>
  <si>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</si>
  <si>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</si>
  <si>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</si>
  <si>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</si>
  <si>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</si>
  <si>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</si>
  <si>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</si>
  <si>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</si>
  <si>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</si>
  <si>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</si>
  <si>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</si>
  <si>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</si>
  <si>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</si>
  <si>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</si>
  <si>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</si>
  <si>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</si>
  <si>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</si>
  <si>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</si>
  <si>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</si>
  <si>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</si>
  <si>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</si>
  <si>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</si>
  <si>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</si>
  <si>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</si>
  <si>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</si>
  <si>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</si>
  <si>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</si>
  <si>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</si>
  <si>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</si>
  <si>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</si>
  <si>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</si>
  <si>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</si>
  <si>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</si>
  <si>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</si>
  <si>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</si>
  <si>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</si>
  <si>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</si>
  <si>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</si>
  <si>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</si>
  <si>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</si>
  <si>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</si>
  <si>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</si>
  <si>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</si>
  <si>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</si>
  <si>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</si>
  <si>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</si>
  <si>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</si>
  <si>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</si>
  <si>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</si>
  <si>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</si>
  <si>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</si>
  <si>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</si>
  <si>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</si>
  <si>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</si>
  <si>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</si>
  <si>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</si>
  <si>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</si>
  <si>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</si>
  <si>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</si>
  <si>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</si>
  <si>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</si>
  <si>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</si>
  <si>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</si>
  <si>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</si>
  <si>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</si>
  <si>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</si>
  <si>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</si>
  <si>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</si>
  <si>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</si>
  <si>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</si>
  <si>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</si>
  <si>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</si>
  <si>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</si>
  <si>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</si>
  <si>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</si>
  <si>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</si>
  <si>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</si>
  <si>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</si>
  <si>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</si>
  <si>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</si>
  <si>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</si>
  <si>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</si>
  <si>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</si>
  <si>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</si>
  <si>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</si>
  <si>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</si>
  <si>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</si>
  <si>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</si>
  <si>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</si>
  <si>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</si>
  <si>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</si>
  <si>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</si>
  <si>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</si>
  <si>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</si>
  <si>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</si>
  <si>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</si>
  <si>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</si>
  <si>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</si>
  <si>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</si>
  <si>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</si>
  <si>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</si>
  <si>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</si>
  <si>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</si>
  <si>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</si>
  <si>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</si>
  <si>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</si>
  <si>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</si>
  <si>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</si>
  <si>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</si>
  <si>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</si>
  <si>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</si>
  <si>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</si>
  <si>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</si>
  <si>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</si>
  <si>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</si>
  <si>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</si>
  <si>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</si>
  <si>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</si>
  <si>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</si>
  <si>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</si>
  <si>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</si>
  <si>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</si>
  <si>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</si>
  <si>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</si>
  <si>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</si>
  <si>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</si>
  <si>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</si>
  <si>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</si>
  <si>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</si>
  <si>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</si>
  <si>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</si>
  <si>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</si>
  <si>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</si>
  <si>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</si>
  <si>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</si>
  <si>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</si>
  <si>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</si>
  <si>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</si>
  <si>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</si>
  <si>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</si>
  <si>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</si>
  <si>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</si>
  <si>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</si>
  <si>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</si>
  <si>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</si>
  <si>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</si>
  <si>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</si>
  <si>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</si>
  <si>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</si>
  <si>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</si>
  <si>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</si>
  <si>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</si>
  <si>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</si>
  <si>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</si>
  <si>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</si>
  <si>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</si>
  <si>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</si>
  <si>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</si>
  <si>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</si>
  <si>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</si>
  <si>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</si>
  <si>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</si>
  <si>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</si>
  <si>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</si>
  <si>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</si>
  <si>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</si>
  <si>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</si>
  <si>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</si>
  <si>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</si>
  <si>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</si>
  <si>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</si>
  <si>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</si>
  <si>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</si>
  <si>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</si>
  <si>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</si>
  <si>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</si>
  <si>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</si>
  <si>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</si>
  <si>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</si>
  <si>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</si>
  <si>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</si>
  <si>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</si>
  <si>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</si>
  <si>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</si>
  <si>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</si>
  <si>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</si>
  <si>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</si>
  <si>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</si>
  <si>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</si>
  <si>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</si>
  <si>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</si>
  <si>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</si>
  <si>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</si>
  <si>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</si>
  <si>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</si>
  <si>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</si>
  <si>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</si>
  <si>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</si>
  <si>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</si>
  <si>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</si>
  <si>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</si>
  <si>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</si>
  <si>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</si>
  <si>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</si>
  <si>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</si>
  <si>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</si>
  <si>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</si>
  <si>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</si>
  <si>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</si>
  <si>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</si>
  <si>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</si>
  <si>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</si>
  <si>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</si>
  <si>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</si>
  <si>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</si>
  <si>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</si>
  <si>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</si>
  <si>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</si>
  <si>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</si>
  <si>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</si>
  <si>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</si>
  <si>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</si>
  <si>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</si>
  <si>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</si>
  <si>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</si>
  <si>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</si>
  <si>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</si>
  <si>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</si>
  <si>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</si>
  <si>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</si>
  <si>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</si>
  <si>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</si>
  <si>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</si>
  <si>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</si>
  <si>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</si>
  <si>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</si>
  <si>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</si>
  <si>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</si>
  <si>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</si>
  <si>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</si>
  <si>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</si>
  <si>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</si>
  <si>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</si>
  <si>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</si>
  <si>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</si>
  <si>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</si>
  <si>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</si>
  <si>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</si>
  <si>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</si>
  <si>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</si>
  <si>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</si>
  <si>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</si>
  <si>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</si>
  <si>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</si>
  <si>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</si>
  <si>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</si>
  <si>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</si>
  <si>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</si>
  <si>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</si>
  <si>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</si>
  <si>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</si>
  <si>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</si>
  <si>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</si>
  <si>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</si>
  <si>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</si>
  <si>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</si>
  <si>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</si>
  <si>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</si>
  <si>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</si>
  <si>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</si>
  <si>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</si>
  <si>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</si>
  <si>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</si>
  <si>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</si>
  <si>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</si>
  <si>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</si>
  <si>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</si>
  <si>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</si>
  <si>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</si>
  <si>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</si>
  <si>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</si>
  <si>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</si>
  <si>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</si>
  <si>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</si>
  <si>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</si>
  <si>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</si>
  <si>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</si>
  <si>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</si>
  <si>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</si>
  <si>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</si>
  <si>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</si>
  <si>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</si>
  <si>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</si>
  <si>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</si>
  <si>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</si>
  <si>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</si>
  <si>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</si>
  <si>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</si>
  <si>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</si>
  <si>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</si>
  <si>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</si>
  <si>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</si>
  <si>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</si>
  <si>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</si>
  <si>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</si>
  <si>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</si>
  <si>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</si>
  <si>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</si>
  <si>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</si>
  <si>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</si>
  <si>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</si>
  <si>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</si>
  <si>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</si>
  <si>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</si>
  <si>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</si>
  <si>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</si>
  <si>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</si>
  <si>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</si>
  <si>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</si>
  <si>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</si>
  <si>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</si>
  <si>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</si>
  <si>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</si>
  <si>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</si>
  <si>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</si>
  <si>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</si>
  <si>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</si>
  <si>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</si>
  <si>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</si>
  <si>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</si>
  <si>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</si>
  <si>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</si>
  <si>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</si>
  <si>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</si>
  <si>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</si>
  <si>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</si>
  <si>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</si>
  <si>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</si>
  <si>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</si>
  <si>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</si>
  <si>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</si>
  <si>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</si>
  <si>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</si>
  <si>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</si>
  <si>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</si>
  <si>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</si>
  <si>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</si>
  <si>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</si>
  <si>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</si>
  <si>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</si>
  <si>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</si>
  <si>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</si>
  <si>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</si>
  <si>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</si>
  <si>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</si>
  <si>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</si>
  <si>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</si>
  <si>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</si>
  <si>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</si>
  <si>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</si>
  <si>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</si>
  <si>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</si>
  <si>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</si>
  <si>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</si>
  <si>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</si>
  <si>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</si>
  <si>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</si>
  <si>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</si>
  <si>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</si>
  <si>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</si>
  <si>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</si>
  <si>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</si>
  <si>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</si>
  <si>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</si>
  <si>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</si>
  <si>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</si>
  <si>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</si>
  <si>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</si>
  <si>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</si>
  <si>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</si>
  <si>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</si>
  <si>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</si>
  <si>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</si>
  <si>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</si>
  <si>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</si>
  <si>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</si>
  <si>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</si>
  <si>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</si>
  <si>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</si>
  <si>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</si>
  <si>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</si>
  <si>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</si>
  <si>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</si>
  <si>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</si>
  <si>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</si>
  <si>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</si>
  <si>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</si>
  <si>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</si>
  <si>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</si>
  <si>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</si>
  <si>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</si>
  <si>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</si>
  <si>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</si>
  <si>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</si>
  <si>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</si>
  <si>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</si>
  <si>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</si>
  <si>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</si>
  <si>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</si>
  <si>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</si>
  <si>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</si>
  <si>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</si>
  <si>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</si>
  <si>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</si>
  <si>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</si>
  <si>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</si>
  <si>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</si>
  <si>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</si>
  <si>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</si>
  <si>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</si>
  <si>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</si>
  <si>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</si>
  <si>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</si>
  <si>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</si>
  <si>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</si>
  <si>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</si>
  <si>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</si>
  <si>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</si>
  <si>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</si>
  <si>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</si>
  <si>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</si>
  <si>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</si>
  <si>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</si>
  <si>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</si>
  <si>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</si>
  <si>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</si>
  <si>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</si>
  <si>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</si>
  <si>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</si>
  <si>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</si>
  <si>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</si>
  <si>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</si>
  <si>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</si>
  <si>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</si>
  <si>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</si>
  <si>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</si>
  <si>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</si>
  <si>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</si>
  <si>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</si>
  <si>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</si>
  <si>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</si>
  <si>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</si>
  <si>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</si>
  <si>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</si>
  <si>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</si>
  <si>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</si>
  <si>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</si>
  <si>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</si>
  <si>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</si>
  <si>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</si>
  <si>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</si>
  <si>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</si>
  <si>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</si>
  <si>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</si>
  <si>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</si>
  <si>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</si>
  <si>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</si>
  <si>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</si>
  <si>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</si>
  <si>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</si>
  <si>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</si>
  <si>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</si>
  <si>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</si>
  <si>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</si>
  <si>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</si>
  <si>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</si>
  <si>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</si>
  <si>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</si>
  <si>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</si>
  <si>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</si>
  <si>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</si>
  <si>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</si>
  <si>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</si>
  <si>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</si>
  <si>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</si>
  <si>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</si>
  <si>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</si>
  <si>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</si>
  <si>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</si>
  <si>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</si>
  <si>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</si>
  <si>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</si>
  <si>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</si>
  <si>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</si>
  <si>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</si>
  <si>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</si>
  <si>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</si>
  <si>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</si>
  <si>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</si>
  <si>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</si>
  <si>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</si>
  <si>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</si>
  <si>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</si>
  <si>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</si>
  <si>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</si>
  <si>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</si>
  <si>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</si>
  <si>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</si>
  <si>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</si>
  <si>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</si>
  <si>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</si>
  <si>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</si>
  <si>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</si>
  <si>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</si>
  <si>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</si>
  <si>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</si>
  <si>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</si>
  <si>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</si>
  <si>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</si>
  <si>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</si>
  <si>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</si>
  <si>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</si>
  <si>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</si>
  <si>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</si>
  <si>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</si>
  <si>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</si>
  <si>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</si>
  <si>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</si>
  <si>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</si>
  <si>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</si>
  <si>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</si>
  <si>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</si>
  <si>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</si>
  <si>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</si>
  <si>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</si>
  <si>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</si>
  <si>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</si>
  <si>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</si>
  <si>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</si>
  <si>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</si>
  <si>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</si>
  <si>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</si>
  <si>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</si>
  <si>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</si>
  <si>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</si>
  <si>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</si>
  <si>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</si>
  <si>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</si>
  <si>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</si>
  <si>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</si>
  <si>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</si>
  <si>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</si>
  <si>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</si>
  <si>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</si>
  <si>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</si>
  <si>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</si>
  <si>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</si>
  <si>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</si>
  <si>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</si>
  <si>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</si>
  <si>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</si>
  <si>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</si>
  <si>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</si>
  <si>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</si>
  <si>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</si>
  <si>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</si>
  <si>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</si>
  <si>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</si>
  <si>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</si>
  <si>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</si>
  <si>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</si>
  <si>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</si>
  <si>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</si>
  <si>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</si>
  <si>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</si>
  <si>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</si>
  <si>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</si>
  <si>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</si>
  <si>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</si>
  <si>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</si>
  <si>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</si>
  <si>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</si>
  <si>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</si>
  <si>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</si>
  <si>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</si>
  <si>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</si>
  <si>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</si>
  <si>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</si>
  <si>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</si>
  <si>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</si>
  <si>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</si>
  <si>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</si>
  <si>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</si>
  <si>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</si>
  <si>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</si>
  <si>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</si>
  <si>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</si>
  <si>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</si>
  <si>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</si>
  <si>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</si>
  <si>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</si>
  <si>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</si>
  <si>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</si>
  <si>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</si>
  <si>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</si>
  <si>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</si>
  <si>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</si>
  <si>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</si>
  <si>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</si>
  <si>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</si>
  <si>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</si>
  <si>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</si>
  <si>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</si>
  <si>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</si>
  <si>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</si>
  <si>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</si>
  <si>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</si>
  <si>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</si>
  <si>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</si>
  <si>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</si>
  <si>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</si>
  <si>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</si>
  <si>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</si>
  <si>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</si>
  <si>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</si>
  <si>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</si>
  <si>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</si>
  <si>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</si>
  <si>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</si>
  <si>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</si>
  <si>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</si>
  <si>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</si>
  <si>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</si>
  <si>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</si>
  <si>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</si>
  <si>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</si>
  <si>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</si>
  <si>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</si>
  <si>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</si>
  <si>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</si>
  <si>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</si>
  <si>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</si>
  <si>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</si>
  <si>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</si>
  <si>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</si>
  <si>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</si>
  <si>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</si>
  <si>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</si>
  <si>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</si>
  <si>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</si>
  <si>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</si>
  <si>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</si>
  <si>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</si>
  <si>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</si>
  <si>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</si>
  <si>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</si>
  <si>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</si>
  <si>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</si>
  <si>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</si>
  <si>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</si>
  <si>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</si>
  <si>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</si>
  <si>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</si>
  <si>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</si>
  <si>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</si>
  <si>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</si>
  <si>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</si>
  <si>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</si>
  <si>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</si>
  <si>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</si>
  <si>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</si>
  <si>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</si>
  <si>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</si>
  <si>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</si>
  <si>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</si>
  <si>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</si>
  <si>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</si>
  <si>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</si>
  <si>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</si>
  <si>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</si>
  <si>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</si>
  <si>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</si>
  <si>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</si>
  <si>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</si>
  <si>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</si>
  <si>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</si>
  <si>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</si>
  <si>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</si>
  <si>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</si>
  <si>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</si>
  <si>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</si>
  <si>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</si>
  <si>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</si>
  <si>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</si>
  <si>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</si>
  <si>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</si>
  <si>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</si>
  <si>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</si>
  <si>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</si>
  <si>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</si>
  <si>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</si>
  <si>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</si>
  <si>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</si>
  <si>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</si>
  <si>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</si>
  <si>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</si>
  <si>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</si>
  <si>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</si>
  <si>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</si>
  <si>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</si>
  <si>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</si>
  <si>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</si>
  <si>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</si>
  <si>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</si>
  <si>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</si>
  <si>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</si>
  <si>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</si>
  <si>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</si>
  <si>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</si>
  <si>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</si>
  <si>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</si>
  <si>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</si>
  <si>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</si>
  <si>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</si>
  <si>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</si>
  <si>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</si>
  <si>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</si>
  <si>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</si>
  <si>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</si>
  <si>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</si>
  <si>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</si>
  <si>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</si>
  <si>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</si>
  <si>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</si>
  <si>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</si>
  <si>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</si>
  <si>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</si>
  <si>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</si>
  <si>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</si>
  <si>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</si>
  <si>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</si>
  <si>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</si>
  <si>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</si>
  <si>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</si>
  <si>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</si>
  <si>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</si>
  <si>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</si>
  <si>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</si>
  <si>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</si>
  <si>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</si>
  <si>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</si>
  <si>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</si>
  <si>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</si>
  <si>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</si>
  <si>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</si>
  <si>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</si>
  <si>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</si>
  <si>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</si>
  <si>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</si>
  <si>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</si>
  <si>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</si>
  <si>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</si>
  <si>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</si>
  <si>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</si>
  <si>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</si>
  <si>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</si>
  <si>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</si>
  <si>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</si>
  <si>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</si>
  <si>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</si>
  <si>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</si>
  <si>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</si>
  <si>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</si>
  <si>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</si>
  <si>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</si>
  <si>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</si>
  <si>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</si>
  <si>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</si>
  <si>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</si>
  <si>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</si>
  <si>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</si>
  <si>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</si>
  <si>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</si>
  <si>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</si>
  <si>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</si>
  <si>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</si>
  <si>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</si>
  <si>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</si>
  <si>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</si>
  <si>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</si>
  <si>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</si>
  <si>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</si>
  <si>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</si>
  <si>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</si>
  <si>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</si>
  <si>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</si>
  <si>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</si>
  <si>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</si>
  <si>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</si>
  <si>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</si>
  <si>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</si>
  <si>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</si>
  <si>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</si>
  <si>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</si>
  <si>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</si>
  <si>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</si>
  <si>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</si>
  <si>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</si>
  <si>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</si>
  <si>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</si>
  <si>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</si>
  <si>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</si>
  <si>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</si>
  <si>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</si>
  <si>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</si>
  <si>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</si>
  <si>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</si>
  <si>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</si>
  <si>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</si>
  <si>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</si>
  <si>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</si>
  <si>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</si>
  <si>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</si>
  <si>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</si>
  <si>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</si>
  <si>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</si>
  <si>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</si>
  <si>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</si>
  <si>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</si>
  <si>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</si>
  <si>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</si>
  <si>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</si>
  <si>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</si>
  <si>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</si>
  <si>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</si>
  <si>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</si>
  <si>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</si>
  <si>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</si>
  <si>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</si>
  <si>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</si>
  <si>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</si>
  <si>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</si>
  <si>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</si>
  <si>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</si>
  <si>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</si>
  <si>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</si>
  <si>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</si>
  <si>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</si>
  <si>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</si>
  <si>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</si>
  <si>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</si>
  <si>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</si>
  <si>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</si>
  <si>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</si>
  <si>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</si>
  <si>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</si>
  <si>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</si>
  <si>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</si>
  <si>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</si>
  <si>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</si>
  <si>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</si>
  <si>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</si>
  <si>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</si>
  <si>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</si>
  <si>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</si>
  <si>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</si>
  <si>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</si>
  <si>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</si>
  <si>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</si>
  <si>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</si>
  <si>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</si>
  <si>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</si>
  <si>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</si>
  <si>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</si>
  <si>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</si>
  <si>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</si>
  <si>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</si>
  <si>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</si>
  <si>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</si>
  <si>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</si>
  <si>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</si>
  <si>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</si>
  <si>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</si>
  <si>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</si>
  <si>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</si>
  <si>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</si>
  <si>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</si>
  <si>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</si>
  <si>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</si>
  <si>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</si>
  <si>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</si>
  <si>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</si>
  <si>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</si>
  <si>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</si>
  <si>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</si>
  <si>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</si>
  <si>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</si>
  <si>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</si>
  <si>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</si>
  <si>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</si>
  <si>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</si>
  <si>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</si>
  <si>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</si>
  <si>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</si>
  <si>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</si>
  <si>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</si>
  <si>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</si>
  <si>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</si>
  <si>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</si>
  <si>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</si>
  <si>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</si>
  <si>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</si>
  <si>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</si>
  <si>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</si>
  <si>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</si>
  <si>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</si>
  <si>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</si>
  <si>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</si>
  <si>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</si>
  <si>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</si>
  <si>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</si>
  <si>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</si>
  <si>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</si>
  <si>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</si>
  <si>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</si>
  <si>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</si>
  <si>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</si>
  <si>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</si>
  <si>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</si>
  <si>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</si>
  <si>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</si>
  <si>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</si>
  <si>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</si>
  <si>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</si>
  <si>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</si>
  <si>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</si>
  <si>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</si>
  <si>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</si>
  <si>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</si>
  <si>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</si>
  <si>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</si>
  <si>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</si>
  <si>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</si>
  <si>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</si>
  <si>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</si>
  <si>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</si>
  <si>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</si>
  <si>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</si>
  <si>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</si>
  <si>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</si>
  <si>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</si>
  <si>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</si>
  <si>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</si>
  <si>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</si>
  <si>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</si>
  <si>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</si>
  <si>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</si>
  <si>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</si>
  <si>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</si>
  <si>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</si>
  <si>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</si>
  <si>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</si>
  <si>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</si>
  <si>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</si>
  <si>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</si>
  <si>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</si>
  <si>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</si>
  <si>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</si>
  <si>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</si>
  <si>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</si>
  <si>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</si>
  <si>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</si>
  <si>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</si>
  <si>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</si>
  <si>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</si>
  <si>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</si>
  <si>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</si>
  <si>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</si>
  <si>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</si>
  <si>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</si>
  <si>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</si>
  <si>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</si>
  <si>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</si>
  <si>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</si>
  <si>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</si>
  <si>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</si>
  <si>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</si>
  <si>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</si>
  <si>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</si>
  <si>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</si>
  <si>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</si>
  <si>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</si>
  <si>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</si>
  <si>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</si>
  <si>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</si>
  <si>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</si>
  <si>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</si>
  <si>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</si>
  <si>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</si>
  <si>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</si>
  <si>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</si>
  <si>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</si>
  <si>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</si>
  <si>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</si>
  <si>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</si>
  <si>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</si>
  <si>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</si>
  <si>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</si>
  <si>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</si>
  <si>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</si>
  <si>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</si>
  <si>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</si>
  <si>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</si>
  <si>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</si>
  <si>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</si>
  <si>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</si>
  <si>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</si>
  <si>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</si>
  <si>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</si>
  <si>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</si>
  <si>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</si>
  <si>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</si>
  <si>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</si>
  <si>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</si>
  <si>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</si>
  <si>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</si>
  <si>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</si>
  <si>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</si>
  <si>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</si>
  <si>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</si>
  <si>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</si>
  <si>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</si>
  <si>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</si>
  <si>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</si>
  <si>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</si>
  <si>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</si>
  <si>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</si>
  <si>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</si>
  <si>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</si>
  <si>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</si>
  <si>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</si>
  <si>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</si>
  <si>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</si>
  <si>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</si>
  <si>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</si>
  <si>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</si>
  <si>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</si>
  <si>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</si>
  <si>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</si>
  <si>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</si>
  <si>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</si>
  <si>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</si>
  <si>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</si>
  <si>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</si>
  <si>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</si>
  <si>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</si>
  <si>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</si>
  <si>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</si>
  <si>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</si>
  <si>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</si>
  <si>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</si>
  <si>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</si>
  <si>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</si>
  <si>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</si>
  <si>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</si>
  <si>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</si>
  <si>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</si>
  <si>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</si>
  <si>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</si>
  <si>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</si>
  <si>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</si>
  <si>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</si>
  <si>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</si>
  <si>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</si>
  <si>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</si>
  <si>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</si>
  <si>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</si>
  <si>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</si>
  <si>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</si>
  <si>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</si>
  <si>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</si>
  <si>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</si>
  <si>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</si>
  <si>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</si>
  <si>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</si>
  <si>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</si>
  <si>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</si>
  <si>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</si>
  <si>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</si>
  <si>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</si>
  <si>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</si>
  <si>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</si>
  <si>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</si>
  <si>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</si>
  <si>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</si>
  <si>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</si>
  <si>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</si>
  <si>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</si>
  <si>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</si>
  <si>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</si>
  <si>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</si>
  <si>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</si>
  <si>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</si>
  <si>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</si>
  <si>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</si>
  <si>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</si>
  <si>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</si>
  <si>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</si>
  <si>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</si>
  <si>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</si>
  <si>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</si>
  <si>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</si>
  <si>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</si>
  <si>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</si>
  <si>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</si>
  <si>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</si>
  <si>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</si>
  <si>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</si>
  <si>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</si>
  <si>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</si>
  <si>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</si>
  <si>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</si>
  <si>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</si>
  <si>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</si>
  <si>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</si>
  <si>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</si>
  <si>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</si>
  <si>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</si>
  <si>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</si>
  <si>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</si>
  <si>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</si>
  <si>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</si>
  <si>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</si>
  <si>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</si>
  <si>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</si>
  <si>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</si>
  <si>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</si>
  <si>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</si>
  <si>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</si>
  <si>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</si>
  <si>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</si>
  <si>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</si>
  <si>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</si>
  <si>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</si>
  <si>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</si>
  <si>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</si>
  <si>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</si>
  <si>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</si>
  <si>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</si>
  <si>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</si>
  <si>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</si>
  <si>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</si>
  <si>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</si>
  <si>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</si>
  <si>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</si>
  <si>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</si>
  <si>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</si>
  <si>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</si>
  <si>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</si>
  <si>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</si>
  <si>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</si>
  <si>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</si>
  <si>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</si>
  <si>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</si>
  <si>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</si>
  <si>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</si>
  <si>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</si>
  <si>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</si>
  <si>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</si>
  <si>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</si>
  <si>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</si>
  <si>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</si>
  <si>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</si>
  <si>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</si>
  <si>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</si>
  <si>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</si>
  <si>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</si>
  <si>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</si>
  <si>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</si>
  <si>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</si>
  <si>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</si>
  <si>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</si>
  <si>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</si>
  <si>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</si>
  <si>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</si>
  <si>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</si>
  <si>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</si>
  <si>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</si>
  <si>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</si>
  <si>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</si>
  <si>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</si>
  <si>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</si>
  <si>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</si>
  <si>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</si>
  <si>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</si>
  <si>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</si>
  <si>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</si>
  <si>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</si>
  <si>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</si>
  <si>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</si>
  <si>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</si>
  <si>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</si>
  <si>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</si>
  <si>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</si>
  <si>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</si>
  <si>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</si>
  <si>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</si>
  <si>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</si>
  <si>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</si>
  <si>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</si>
  <si>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</si>
  <si>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</si>
  <si>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</si>
  <si>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</si>
  <si>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</si>
  <si>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</si>
  <si>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</si>
  <si>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</si>
  <si>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</si>
  <si>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</si>
  <si>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</si>
  <si>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</si>
  <si>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</si>
  <si>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</si>
  <si>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</si>
  <si>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</si>
  <si>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</si>
  <si>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</si>
  <si>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</si>
  <si>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</si>
  <si>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</si>
  <si>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</si>
  <si>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</si>
  <si>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</si>
  <si>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</si>
  <si>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</si>
  <si>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</si>
  <si>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</si>
  <si>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</si>
  <si>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</si>
  <si>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</si>
  <si>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</si>
  <si>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</si>
  <si>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</si>
  <si>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</si>
  <si>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</si>
  <si>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</si>
  <si>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</si>
  <si>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</si>
  <si>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</si>
  <si>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</si>
  <si>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</si>
  <si>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</si>
  <si>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</si>
  <si>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</si>
  <si>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</si>
  <si>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</si>
  <si>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</si>
  <si>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</si>
  <si>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</si>
  <si>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</si>
  <si>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</si>
  <si>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</si>
  <si>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</si>
  <si>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</si>
  <si>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</si>
  <si>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</si>
  <si>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</si>
  <si>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</si>
  <si>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</si>
  <si>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</si>
  <si>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</si>
  <si>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</si>
  <si>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</si>
  <si>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</si>
  <si>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</si>
  <si>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</si>
  <si>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</si>
  <si>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</si>
  <si>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</si>
  <si>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</si>
  <si>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</si>
  <si>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</si>
  <si>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</si>
  <si>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</si>
  <si>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</si>
  <si>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</si>
  <si>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</si>
  <si>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</si>
  <si>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</si>
  <si>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</si>
  <si>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</si>
  <si>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</si>
  <si>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</si>
  <si>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</si>
  <si>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</si>
  <si>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</si>
  <si>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</si>
  <si>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</si>
  <si>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</si>
  <si>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</si>
  <si>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</si>
  <si>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</si>
  <si>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</si>
  <si>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</si>
  <si>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</si>
  <si>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</si>
  <si>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</si>
  <si>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</si>
  <si>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</si>
  <si>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</si>
  <si>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</si>
  <si>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</si>
  <si>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</si>
  <si>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</si>
  <si>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</si>
  <si>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</si>
  <si>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</si>
  <si>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</si>
  <si>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</si>
  <si>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</si>
  <si>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</si>
  <si>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</si>
  <si>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</si>
  <si>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</si>
  <si>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</si>
  <si>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</si>
  <si>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</si>
  <si>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</si>
  <si>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</si>
  <si>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</si>
  <si>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</si>
  <si>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</si>
  <si>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</si>
  <si>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</si>
  <si>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</si>
  <si>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</si>
  <si>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</si>
  <si>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</si>
  <si>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</si>
  <si>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</si>
  <si>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</si>
  <si>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</si>
  <si>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</si>
  <si>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</si>
  <si>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</si>
  <si>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</si>
  <si>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</si>
  <si>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</si>
  <si>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</si>
  <si>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</si>
  <si>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</si>
  <si>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</si>
  <si>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</si>
  <si>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</si>
  <si>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</si>
  <si>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</si>
  <si>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</si>
  <si>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</si>
  <si>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</si>
  <si>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</si>
  <si>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</si>
  <si>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</si>
  <si>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</si>
  <si>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</si>
  <si>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</si>
  <si>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</si>
  <si>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</si>
  <si>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</si>
  <si>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</si>
  <si>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</si>
  <si>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</si>
  <si>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</si>
  <si>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</si>
  <si>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</si>
  <si>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</si>
  <si>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</si>
  <si>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</si>
  <si>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</si>
  <si>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</si>
  <si>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</si>
  <si>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</si>
  <si>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</si>
  <si>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</si>
  <si>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</si>
  <si>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</si>
  <si>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</si>
  <si>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</si>
  <si>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</si>
  <si>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</si>
  <si>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</si>
  <si>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</si>
  <si>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</si>
  <si>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</si>
  <si>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</si>
  <si>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</si>
  <si>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</si>
  <si>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</si>
  <si>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</si>
  <si>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</si>
  <si>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</si>
  <si>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</si>
  <si>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</si>
  <si>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</si>
  <si>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</si>
  <si>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</si>
  <si>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</si>
  <si>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</si>
  <si>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</si>
  <si>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</si>
  <si>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</si>
  <si>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</si>
  <si>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</si>
  <si>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</si>
  <si>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</si>
  <si>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</si>
  <si>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</si>
  <si>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</si>
  <si>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</si>
  <si>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</si>
  <si>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</si>
  <si>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</si>
  <si>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</si>
  <si>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</si>
  <si>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</si>
  <si>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</si>
  <si>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</si>
  <si>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</si>
  <si>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</si>
  <si>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</si>
  <si>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</si>
  <si>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</si>
  <si>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</si>
  <si>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</si>
  <si>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</si>
  <si>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</si>
  <si>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</si>
  <si>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</si>
  <si>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</si>
  <si>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</si>
  <si>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</si>
  <si>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</si>
  <si>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</si>
  <si>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</si>
  <si>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</si>
  <si>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</si>
  <si>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</si>
  <si>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</si>
  <si>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</si>
  <si>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</si>
  <si>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</si>
  <si>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</si>
  <si>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</si>
  <si>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</si>
  <si>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</si>
  <si>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</si>
  <si>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</si>
  <si>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</si>
  <si>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</si>
  <si>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</si>
  <si>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</si>
  <si>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</si>
  <si>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</si>
  <si>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</si>
  <si>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</si>
  <si>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</si>
  <si>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</si>
  <si>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</si>
  <si>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</si>
  <si>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</si>
  <si>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</si>
  <si>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</si>
  <si>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</si>
  <si>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</si>
  <si>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</si>
  <si>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</si>
  <si>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</si>
  <si>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</si>
  <si>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</si>
  <si>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</si>
  <si>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</si>
  <si>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</si>
  <si>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</si>
  <si>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</si>
  <si>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</si>
  <si>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</si>
  <si>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</si>
  <si>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</si>
  <si>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</si>
  <si>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</si>
  <si>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</si>
  <si>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</si>
  <si>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</si>
  <si>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</si>
  <si>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</si>
  <si>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</si>
  <si>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</si>
  <si>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</si>
  <si>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</si>
  <si>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</si>
  <si>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</si>
  <si>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</si>
  <si>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</si>
  <si>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</si>
  <si>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</si>
  <si>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</si>
  <si>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</si>
  <si>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</si>
  <si>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</si>
  <si>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</si>
  <si>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</si>
  <si>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</si>
  <si>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</si>
  <si>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</si>
  <si>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</si>
  <si>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</si>
  <si>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</si>
  <si>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</si>
  <si>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</si>
  <si>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</si>
  <si>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</si>
  <si>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</si>
  <si>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</si>
  <si>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</si>
  <si>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</si>
  <si>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</si>
  <si>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</si>
  <si>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</si>
  <si>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</si>
  <si>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</si>
  <si>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</si>
  <si>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</si>
  <si>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</si>
  <si>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</si>
  <si>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</si>
  <si>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</si>
  <si>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</si>
  <si>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</si>
  <si>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</si>
  <si>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</si>
  <si>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</si>
  <si>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</si>
  <si>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</si>
  <si>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</si>
  <si>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</si>
  <si>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</si>
  <si>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</si>
  <si>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</si>
  <si>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</si>
  <si>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</si>
  <si>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</si>
  <si>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</si>
  <si>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</si>
  <si>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</si>
  <si>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</si>
  <si>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</si>
  <si>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</si>
  <si>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</si>
  <si>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</si>
  <si>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</si>
  <si>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</si>
  <si>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</si>
  <si>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</si>
  <si>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</si>
  <si>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</si>
  <si>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</si>
  <si>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</si>
  <si>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</si>
  <si>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</si>
  <si>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</si>
  <si>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</si>
  <si>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</si>
  <si>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</si>
  <si>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</si>
  <si>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</si>
  <si>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</si>
  <si>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</si>
  <si>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</si>
  <si>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</si>
  <si>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</si>
  <si>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</si>
  <si>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</si>
  <si>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</si>
  <si>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</si>
  <si>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</si>
  <si>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</si>
  <si>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</si>
  <si>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</si>
  <si>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</si>
  <si>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</si>
  <si>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</si>
  <si>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</si>
  <si>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</si>
  <si>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</si>
  <si>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</si>
  <si>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</si>
  <si>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</si>
  <si>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</si>
  <si>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</si>
  <si>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</si>
  <si>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</si>
  <si>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</si>
  <si>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</si>
  <si>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</si>
  <si>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</si>
  <si>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</si>
  <si>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</si>
  <si>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</si>
  <si>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</si>
  <si>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</si>
  <si>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</si>
  <si>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</si>
  <si>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</si>
  <si>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</si>
  <si>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</si>
  <si>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</si>
  <si>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</si>
  <si>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</si>
  <si>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</si>
  <si>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</si>
  <si>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</si>
  <si>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</si>
  <si>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</si>
  <si>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</si>
  <si>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</si>
  <si>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</si>
  <si>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</si>
  <si>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</si>
  <si>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</si>
  <si>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</si>
  <si>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</si>
  <si>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</si>
  <si>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</si>
  <si>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</si>
  <si>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</si>
  <si>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</si>
  <si>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</si>
  <si>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</si>
  <si>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</si>
  <si>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</si>
  <si>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</si>
  <si>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</si>
  <si>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</si>
  <si>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</si>
  <si>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</si>
  <si>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</si>
  <si>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</si>
  <si>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</si>
  <si>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</si>
  <si>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</si>
  <si>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</si>
  <si>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</si>
  <si>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</si>
  <si>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</si>
  <si>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</si>
  <si>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</si>
  <si>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</si>
  <si>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</si>
  <si>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</si>
  <si>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</si>
  <si>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</si>
  <si>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</si>
  <si>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</si>
  <si>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</si>
  <si>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</si>
  <si>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</si>
  <si>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</si>
  <si>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</si>
  <si>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</si>
  <si>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</si>
  <si>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</si>
  <si>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</si>
  <si>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</si>
  <si>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</si>
  <si>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</si>
  <si>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</si>
  <si>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</si>
  <si>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</si>
  <si>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</si>
  <si>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</si>
  <si>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</si>
  <si>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</si>
  <si>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</si>
  <si>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</si>
  <si>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</si>
  <si>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</si>
  <si>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</si>
  <si>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</si>
  <si>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</si>
  <si>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</si>
  <si>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</si>
  <si>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</si>
  <si>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</si>
  <si>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</si>
  <si>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</si>
  <si>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</si>
  <si>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</si>
  <si>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</si>
  <si>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</si>
  <si>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</si>
  <si>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</si>
  <si>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</si>
  <si>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</si>
  <si>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</si>
  <si>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</si>
  <si>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</si>
  <si>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</si>
  <si>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</si>
  <si>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</si>
  <si>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</si>
  <si>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</si>
  <si>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</si>
  <si>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</si>
  <si>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</si>
  <si>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</si>
  <si>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</si>
  <si>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</si>
  <si>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</si>
  <si>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</si>
  <si>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</si>
  <si>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</si>
  <si>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</si>
  <si>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</si>
  <si>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</si>
  <si>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</si>
  <si>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</si>
  <si>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</si>
  <si>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</si>
  <si>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</si>
  <si>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</si>
  <si>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</si>
  <si>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</si>
  <si>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</si>
  <si>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</si>
  <si>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</si>
  <si>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</si>
  <si>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</si>
  <si>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</si>
  <si>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</si>
  <si>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</si>
  <si>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</si>
  <si>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</si>
  <si>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</si>
  <si>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</si>
  <si>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</si>
  <si>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</si>
  <si>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</si>
  <si>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</si>
  <si>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</si>
  <si>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</si>
  <si>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</si>
  <si>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</si>
  <si>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</si>
  <si>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</si>
  <si>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</si>
  <si>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</si>
  <si>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</si>
  <si>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</si>
  <si>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</si>
  <si>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</si>
  <si>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</si>
  <si>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</si>
  <si>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</si>
  <si>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</si>
  <si>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</si>
  <si>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</si>
  <si>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</si>
  <si>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</si>
  <si>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</si>
  <si>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</si>
  <si>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</si>
  <si>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</si>
  <si>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</si>
  <si>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</si>
  <si>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</si>
  <si>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</si>
  <si>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</si>
  <si>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</si>
  <si>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</si>
  <si>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</si>
  <si>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</si>
  <si>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</si>
  <si>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</si>
  <si>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</si>
  <si>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</si>
  <si>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</si>
  <si>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</si>
  <si>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</si>
  <si>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</si>
  <si>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</si>
  <si>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</si>
  <si>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</si>
  <si>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</si>
  <si>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</si>
  <si>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</si>
  <si>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</si>
  <si>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</si>
  <si>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</si>
  <si>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</si>
  <si>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</si>
  <si>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</si>
  <si>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</si>
  <si>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</si>
  <si>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</si>
  <si>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</si>
  <si>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</si>
  <si>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</si>
  <si>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</si>
  <si>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</si>
  <si>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</si>
  <si>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</si>
  <si>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</si>
  <si>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</si>
  <si>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</si>
  <si>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</si>
  <si>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</si>
  <si>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</si>
  <si>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</si>
  <si>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</si>
  <si>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</si>
  <si>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</si>
  <si>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</si>
  <si>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</si>
  <si>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</si>
  <si>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</si>
  <si>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</si>
  <si>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</si>
  <si>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</si>
  <si>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</si>
  <si>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</si>
  <si>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</si>
  <si>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</si>
  <si>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</si>
  <si>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</si>
  <si>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</si>
  <si>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</si>
  <si>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</si>
  <si>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</si>
  <si>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</si>
  <si>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</si>
  <si>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</si>
  <si>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</si>
  <si>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</si>
  <si>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</si>
  <si>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</si>
  <si>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</si>
  <si>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</si>
  <si>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</si>
  <si>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</si>
  <si>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</si>
  <si>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</si>
  <si>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</si>
  <si>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</si>
  <si>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</si>
  <si>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</si>
  <si>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</si>
  <si>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</si>
  <si>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</si>
  <si>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</si>
  <si>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</si>
  <si>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</si>
  <si>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</si>
  <si>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</si>
  <si>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</si>
  <si>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</si>
  <si>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</si>
  <si>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</si>
  <si>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</si>
  <si>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</si>
  <si>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</si>
  <si>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</si>
  <si>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</si>
  <si>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</si>
  <si>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</si>
  <si>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</si>
  <si>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</si>
  <si>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</si>
  <si>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</si>
  <si>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</si>
  <si>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</si>
  <si>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</si>
  <si>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</si>
  <si>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</si>
  <si>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</si>
  <si>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</si>
  <si>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</si>
  <si>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</si>
  <si>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</si>
  <si>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</si>
  <si>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</si>
  <si>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</si>
  <si>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</si>
  <si>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</si>
  <si>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</si>
  <si>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</si>
  <si>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</si>
  <si>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</si>
  <si>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</si>
  <si>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</si>
  <si>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</si>
  <si>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</si>
  <si>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</si>
  <si>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</si>
  <si>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</si>
  <si>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</si>
  <si>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</si>
  <si>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</si>
  <si>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</si>
  <si>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</si>
  <si>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</si>
  <si>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</si>
  <si>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</si>
  <si>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</si>
  <si>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</si>
  <si>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</si>
  <si>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</si>
  <si>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</si>
  <si>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</si>
  <si>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</si>
  <si>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</si>
  <si>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</si>
  <si>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</si>
  <si>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</si>
  <si>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</si>
  <si>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</si>
  <si>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</si>
  <si>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</si>
  <si>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</si>
  <si>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</si>
  <si>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</si>
  <si>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</si>
  <si>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</si>
  <si>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</si>
  <si>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</si>
  <si>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</si>
  <si>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</si>
  <si>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</si>
  <si>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</si>
  <si>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</si>
  <si>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</si>
  <si>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</si>
  <si>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</si>
  <si>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</si>
  <si>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</si>
  <si>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</si>
  <si>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</si>
  <si>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</si>
  <si>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</si>
  <si>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</si>
  <si>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</si>
  <si>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</si>
  <si>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</si>
  <si>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</si>
  <si>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</si>
  <si>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</si>
  <si>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</si>
  <si>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</si>
  <si>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</si>
  <si>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</si>
  <si>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</si>
  <si>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</si>
  <si>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</si>
  <si>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</si>
  <si>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</si>
  <si>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</si>
  <si>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</si>
  <si>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</si>
  <si>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</si>
  <si>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</si>
  <si>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</si>
  <si>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</si>
  <si>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</si>
  <si>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</si>
  <si>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</si>
  <si>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</si>
  <si>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</si>
  <si>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</si>
  <si>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</si>
  <si>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</si>
  <si>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</si>
  <si>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</si>
  <si>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</si>
  <si>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</si>
  <si>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</si>
  <si>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</si>
  <si>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</si>
  <si>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</si>
  <si>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</si>
  <si>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</si>
  <si>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</si>
  <si>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</si>
  <si>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</si>
  <si>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</si>
  <si>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</si>
  <si>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</si>
  <si>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</si>
  <si>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</si>
  <si>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</si>
  <si>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</si>
  <si>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</si>
  <si>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</si>
  <si>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</si>
  <si>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</si>
  <si>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</si>
  <si>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</si>
  <si>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</si>
  <si>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</si>
  <si>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</si>
  <si>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</si>
  <si>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</si>
  <si>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</si>
  <si>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</si>
  <si>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</si>
  <si>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</si>
  <si>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</si>
  <si>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</si>
  <si>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</si>
  <si>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</si>
  <si>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</si>
  <si>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</si>
  <si>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</si>
  <si>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</si>
  <si>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</si>
  <si>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</si>
  <si>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</si>
  <si>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</si>
  <si>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</si>
  <si>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</si>
  <si>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</si>
  <si>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</si>
  <si>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</si>
  <si>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</si>
  <si>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</si>
  <si>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</si>
  <si>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</si>
  <si>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</si>
  <si>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</si>
  <si>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</si>
  <si>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</si>
  <si>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</si>
  <si>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</si>
  <si>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</si>
  <si>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</si>
  <si>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</si>
  <si>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</si>
  <si>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</si>
  <si>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</si>
  <si>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</si>
  <si>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</si>
  <si>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</si>
  <si>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</si>
  <si>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</si>
  <si>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</si>
  <si>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</si>
  <si>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</si>
  <si>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</si>
  <si>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</si>
  <si>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</si>
  <si>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</si>
  <si>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</si>
  <si>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</si>
  <si>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</si>
  <si>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</si>
  <si>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</si>
  <si>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</si>
  <si>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</si>
  <si>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</si>
  <si>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</si>
  <si>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</si>
  <si>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</si>
  <si>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</si>
  <si>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</si>
  <si>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</si>
  <si>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</si>
  <si>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</si>
  <si>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</si>
  <si>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</si>
  <si>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</si>
  <si>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</si>
  <si>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</si>
  <si>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</si>
  <si>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</si>
  <si>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</si>
  <si>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</si>
  <si>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</si>
  <si>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</si>
  <si>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</si>
  <si>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</si>
  <si>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</si>
  <si>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</si>
  <si>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</si>
  <si>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</si>
  <si>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</si>
  <si>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</si>
  <si>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</si>
  <si>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</si>
  <si>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</si>
  <si>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</si>
  <si>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</si>
  <si>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</si>
  <si>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</si>
  <si>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</si>
  <si>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</si>
  <si>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</si>
  <si>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</si>
  <si>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</si>
  <si>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</si>
  <si>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</si>
  <si>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</si>
  <si>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</si>
  <si>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</si>
  <si>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</si>
  <si>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</si>
  <si>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</si>
  <si>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</si>
  <si>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</si>
  <si>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</si>
  <si>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</si>
  <si>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</si>
  <si>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</si>
  <si>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</si>
  <si>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</si>
  <si>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</si>
  <si>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</si>
  <si>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</si>
  <si>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</si>
  <si>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</si>
  <si>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</si>
  <si>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</si>
  <si>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</si>
  <si>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</si>
  <si>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</si>
  <si>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</si>
  <si>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</si>
  <si>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</si>
  <si>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</si>
  <si>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</si>
  <si>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</si>
  <si>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</si>
  <si>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</si>
  <si>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</si>
  <si>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</si>
  <si>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</si>
  <si>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</si>
  <si>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</si>
  <si>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</si>
  <si>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</si>
  <si>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</si>
  <si>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</si>
  <si>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</si>
  <si>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</si>
  <si>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</si>
  <si>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</si>
  <si>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</si>
  <si>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</si>
  <si>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</si>
  <si>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</si>
  <si>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</si>
  <si>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</si>
  <si>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</si>
  <si>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</si>
  <si>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</si>
  <si>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</si>
  <si>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</si>
  <si>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</si>
  <si>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</si>
  <si>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</si>
  <si>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</si>
  <si>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</si>
  <si>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</si>
  <si>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</si>
  <si>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</si>
  <si>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</si>
  <si>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</si>
  <si>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</si>
  <si>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</si>
  <si>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</si>
  <si>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</si>
  <si>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</si>
  <si>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</si>
  <si>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</si>
  <si>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</si>
  <si>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</si>
  <si>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</si>
  <si>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</si>
  <si>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</si>
  <si>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</si>
  <si>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</si>
  <si>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</si>
  <si>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</si>
  <si>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</si>
  <si>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</si>
  <si>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</si>
  <si>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</si>
  <si>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</si>
  <si>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</si>
  <si>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</si>
  <si>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</si>
  <si>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</si>
  <si>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</si>
  <si>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</si>
  <si>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</si>
  <si>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</si>
  <si>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</si>
  <si>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</si>
  <si>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</si>
  <si>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</si>
  <si>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</si>
  <si>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</si>
  <si>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</si>
  <si>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</si>
  <si>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</si>
  <si>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</si>
  <si>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</si>
  <si>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</si>
  <si>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</si>
  <si>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</si>
  <si>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</si>
  <si>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</si>
  <si>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</si>
  <si>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</si>
  <si>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</si>
  <si>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</si>
  <si>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</si>
  <si>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</si>
  <si>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</si>
  <si>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</si>
  <si>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</si>
  <si>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</si>
  <si>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</si>
  <si>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</si>
  <si>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</si>
  <si>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</si>
  <si>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</si>
  <si>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</si>
  <si>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</si>
  <si>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</si>
  <si>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</si>
  <si>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</si>
  <si>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</si>
  <si>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</si>
  <si>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</si>
  <si>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</si>
  <si>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</si>
  <si>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</si>
  <si>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</si>
  <si>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</si>
  <si>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</si>
  <si>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</si>
  <si>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</si>
  <si>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</si>
  <si>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</si>
  <si>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</si>
  <si>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</si>
  <si>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</si>
  <si>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</si>
  <si>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</si>
  <si>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</si>
  <si>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</si>
  <si>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</si>
  <si>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</si>
  <si>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</si>
  <si>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</si>
  <si>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</si>
  <si>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</si>
  <si>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</si>
  <si>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</si>
  <si>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</si>
  <si>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</si>
  <si>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</si>
  <si>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</si>
  <si>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</si>
  <si>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</si>
  <si>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</si>
  <si>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</si>
  <si>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</si>
  <si>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</si>
  <si>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</si>
  <si>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</si>
  <si>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</si>
  <si>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</si>
  <si>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</si>
  <si>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</si>
  <si>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</si>
  <si>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</si>
  <si>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</si>
  <si>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</si>
  <si>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</si>
  <si>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</si>
  <si>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</si>
  <si>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</si>
  <si>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</si>
  <si>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</si>
  <si>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</si>
  <si>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</si>
  <si>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</si>
  <si>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</si>
  <si>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</si>
  <si>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</si>
  <si>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</si>
  <si>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</si>
  <si>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</si>
  <si>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</si>
  <si>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</si>
  <si>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</si>
  <si>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</si>
  <si>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</si>
  <si>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</si>
  <si>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</si>
  <si>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</si>
  <si>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</si>
  <si>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</si>
  <si>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</si>
  <si>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</si>
  <si>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</si>
  <si>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</si>
  <si>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</si>
  <si>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</si>
  <si>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</si>
  <si>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</si>
  <si>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</si>
  <si>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</si>
  <si>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</si>
  <si>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</si>
  <si>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</si>
  <si>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</si>
  <si>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</si>
  <si>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</si>
  <si>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</si>
  <si>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</si>
  <si>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</si>
  <si>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</si>
  <si>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</si>
  <si>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</si>
  <si>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</si>
  <si>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</si>
  <si>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</si>
  <si>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</si>
  <si>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</si>
  <si>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</si>
  <si>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</si>
  <si>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</si>
  <si>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</si>
  <si>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</si>
  <si>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</si>
  <si>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</si>
  <si>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</si>
  <si>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</si>
  <si>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</si>
  <si>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</si>
  <si>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</si>
  <si>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</si>
  <si>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</si>
  <si>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</si>
  <si>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</si>
  <si>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</si>
  <si>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</si>
  <si>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</si>
  <si>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</si>
  <si>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</si>
  <si>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</si>
  <si>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</si>
  <si>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</si>
  <si>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</si>
  <si>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</si>
  <si>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</si>
  <si>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</si>
  <si>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</si>
  <si>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</si>
  <si>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</si>
  <si>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</si>
  <si>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</si>
  <si>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</si>
  <si>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</si>
  <si>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</si>
  <si>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</si>
  <si>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</si>
  <si>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</si>
  <si>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</si>
  <si>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</si>
  <si>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</si>
  <si>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</si>
  <si>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</si>
  <si>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</si>
  <si>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</si>
  <si>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</si>
  <si>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</si>
  <si>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</si>
  <si>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</si>
  <si>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</si>
  <si>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</si>
  <si>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</si>
  <si>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</si>
  <si>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</si>
  <si>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</si>
  <si>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</si>
  <si>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</si>
  <si>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</si>
  <si>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</si>
  <si>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</si>
  <si>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</si>
  <si>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</si>
  <si>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</si>
  <si>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</si>
  <si>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</si>
  <si>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</si>
  <si>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</si>
  <si>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</si>
  <si>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</si>
  <si>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</si>
  <si>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</si>
  <si>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</si>
  <si>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</si>
  <si>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</si>
  <si>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</si>
  <si>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</si>
  <si>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</si>
  <si>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</si>
  <si>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</si>
  <si>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</si>
  <si>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</si>
  <si>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</si>
  <si>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</si>
  <si>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</si>
  <si>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</si>
  <si>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</si>
  <si>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</si>
  <si>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</si>
  <si>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</si>
  <si>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</si>
  <si>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</si>
  <si>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</si>
  <si>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</si>
  <si>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</si>
  <si>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</si>
  <si>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</si>
  <si>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</si>
  <si>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</si>
  <si>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</si>
  <si>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</si>
  <si>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</si>
  <si>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</si>
  <si>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</si>
  <si>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</si>
  <si>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</si>
  <si>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</si>
  <si>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</si>
  <si>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</si>
  <si>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</si>
  <si>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</si>
  <si>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</si>
  <si>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</si>
  <si>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</si>
  <si>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</si>
  <si>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</si>
  <si>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</si>
  <si>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</si>
  <si>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</si>
  <si>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</si>
  <si>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</si>
  <si>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</si>
  <si>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</si>
  <si>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</si>
  <si>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</si>
  <si>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</si>
  <si>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</si>
  <si>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</si>
  <si>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</si>
  <si>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</si>
  <si>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</si>
  <si>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</si>
  <si>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</si>
  <si>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</si>
  <si>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</si>
  <si>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</si>
  <si>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</si>
  <si>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</si>
  <si>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</si>
  <si>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</si>
  <si>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</si>
  <si>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</si>
  <si>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</si>
  <si>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</si>
  <si>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</si>
  <si>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</si>
  <si>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</si>
  <si>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</si>
  <si>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</si>
  <si>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</si>
  <si>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</si>
  <si>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</si>
  <si>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</si>
  <si>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</si>
  <si>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</si>
  <si>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</si>
  <si>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</si>
  <si>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</si>
  <si>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</si>
  <si>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</si>
  <si>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</si>
  <si>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</si>
  <si>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</si>
  <si>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</si>
  <si>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</si>
  <si>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</si>
  <si>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</si>
  <si>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</si>
  <si>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</si>
  <si>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</si>
  <si>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</si>
  <si>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</si>
  <si>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</si>
  <si>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</si>
  <si>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</si>
  <si>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</si>
  <si>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</si>
  <si>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</si>
  <si>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</si>
  <si>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</si>
  <si>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</si>
  <si>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</si>
  <si>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</si>
  <si>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</si>
  <si>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</si>
  <si>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</si>
  <si>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</si>
  <si>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</si>
  <si>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</si>
  <si>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</si>
  <si>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</si>
  <si>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</si>
  <si>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</si>
  <si>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</si>
  <si>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</si>
  <si>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</si>
  <si>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</si>
  <si>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</si>
  <si>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</si>
  <si>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</si>
  <si>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</si>
  <si>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</si>
  <si>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</si>
  <si>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</si>
  <si>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</si>
  <si>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</si>
  <si>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</si>
  <si>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</si>
  <si>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</si>
  <si>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</si>
  <si>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</si>
  <si>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</si>
  <si>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</si>
  <si>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</si>
  <si>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</si>
  <si>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</si>
  <si>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</si>
  <si>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</si>
  <si>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</si>
  <si>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</si>
  <si>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</si>
  <si>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</si>
  <si>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</si>
  <si>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</si>
  <si>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</si>
  <si>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</si>
  <si>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</si>
  <si>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</si>
  <si>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</si>
  <si>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</si>
  <si>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</si>
  <si>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</si>
  <si>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</si>
  <si>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</si>
  <si>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</si>
  <si>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</si>
  <si>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</si>
  <si>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</si>
  <si>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</si>
  <si>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</si>
  <si>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</si>
  <si>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</si>
  <si>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</si>
  <si>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</si>
  <si>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</si>
  <si>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</si>
  <si>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</si>
  <si>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</si>
  <si>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</si>
  <si>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</si>
  <si>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</si>
  <si>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</si>
  <si>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</si>
  <si>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</si>
  <si>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</si>
  <si>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</si>
  <si>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</si>
  <si>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</si>
  <si>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</si>
  <si>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</si>
  <si>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</si>
  <si>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</si>
  <si>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</si>
  <si>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</si>
  <si>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</si>
  <si>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</si>
  <si>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</si>
  <si>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</si>
  <si>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</si>
  <si>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</si>
  <si>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</si>
  <si>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</si>
  <si>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</si>
  <si>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</si>
  <si>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</si>
  <si>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</si>
  <si>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</si>
  <si>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</si>
  <si>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</si>
  <si>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</si>
  <si>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</si>
  <si>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</si>
  <si>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</si>
  <si>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</si>
  <si>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</si>
  <si>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</si>
  <si>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</si>
  <si>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</si>
  <si>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</si>
  <si>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</si>
  <si>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</si>
  <si>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</si>
  <si>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</si>
  <si>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</si>
  <si>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</si>
  <si>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</si>
  <si>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</si>
  <si>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</si>
  <si>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</si>
  <si>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</si>
  <si>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</si>
  <si>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</si>
  <si>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</si>
  <si>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</si>
  <si>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</si>
  <si>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</si>
  <si>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</si>
  <si>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</si>
  <si>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</si>
  <si>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</si>
  <si>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</si>
  <si>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</si>
  <si>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</si>
  <si>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</si>
  <si>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</si>
  <si>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</si>
  <si>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</si>
  <si>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</si>
  <si>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</si>
  <si>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</si>
  <si>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</si>
  <si>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</si>
  <si>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</si>
  <si>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</si>
  <si>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</si>
  <si>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</si>
  <si>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</si>
  <si>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</si>
  <si>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</si>
  <si>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</si>
  <si>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</si>
  <si>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</si>
  <si>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</si>
  <si>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</si>
  <si>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</si>
  <si>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</si>
  <si>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</si>
  <si>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</si>
  <si>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</si>
  <si>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</si>
  <si>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</si>
  <si>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</si>
  <si>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</si>
  <si>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</si>
  <si>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</si>
  <si>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</si>
  <si>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</si>
  <si>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</si>
  <si>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</si>
  <si>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</si>
  <si>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</si>
  <si>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</si>
  <si>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</si>
  <si>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</si>
  <si>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</si>
  <si>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</si>
  <si>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</si>
  <si>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</si>
  <si>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</si>
  <si>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</si>
  <si>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</si>
  <si>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</si>
  <si>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</si>
  <si>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</si>
  <si>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</si>
  <si>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</si>
  <si>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</si>
  <si>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</si>
  <si>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</si>
  <si>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</si>
  <si>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</si>
  <si>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</si>
  <si>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</si>
  <si>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</si>
  <si>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</si>
  <si>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</si>
  <si>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</si>
  <si>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</si>
  <si>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</si>
  <si>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</si>
  <si>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</si>
  <si>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</si>
  <si>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</si>
  <si>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</si>
  <si>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</si>
  <si>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</si>
  <si>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</si>
  <si>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</si>
  <si>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</si>
  <si>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</si>
  <si>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</si>
  <si>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</si>
  <si>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</si>
  <si>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</si>
  <si>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</si>
  <si>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</si>
  <si>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</si>
  <si>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</si>
  <si>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</si>
  <si>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</si>
  <si>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</si>
  <si>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</si>
  <si>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</si>
  <si>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</si>
  <si>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</si>
  <si>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</si>
  <si>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</si>
  <si>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</si>
  <si>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</si>
  <si>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</si>
  <si>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</si>
  <si>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</si>
  <si>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</si>
  <si>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</si>
  <si>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</si>
  <si>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</si>
  <si>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</si>
  <si>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</si>
  <si>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</si>
  <si>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</si>
  <si>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</si>
  <si>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</si>
  <si>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</si>
  <si>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</si>
  <si>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</si>
  <si>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</si>
  <si>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</si>
  <si>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</si>
  <si>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</si>
  <si>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</si>
  <si>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</si>
  <si>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</si>
  <si>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</si>
  <si>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</si>
  <si>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</si>
  <si>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</si>
  <si>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</si>
  <si>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</si>
  <si>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</si>
  <si>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</si>
  <si>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</si>
  <si>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</si>
  <si>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</si>
  <si>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</si>
  <si>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</si>
  <si>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</si>
  <si>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</si>
  <si>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</si>
  <si>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</si>
  <si>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</si>
  <si>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</si>
  <si>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</si>
  <si>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</si>
  <si>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</si>
  <si>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</si>
  <si>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</si>
  <si>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</si>
  <si>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</si>
  <si>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</si>
  <si>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</si>
  <si>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</si>
  <si>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</si>
  <si>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</si>
  <si>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</si>
  <si>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</si>
  <si>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</si>
  <si>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</si>
  <si>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</si>
  <si>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</si>
  <si>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</si>
  <si>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</si>
  <si>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</si>
  <si>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</si>
  <si>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</si>
  <si>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</si>
  <si>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</si>
  <si>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</si>
  <si>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</si>
  <si>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</si>
  <si>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</si>
  <si>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</si>
  <si>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</si>
  <si>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</si>
  <si>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</si>
  <si>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</si>
  <si>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</si>
  <si>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</si>
  <si>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</si>
  <si>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</si>
  <si>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</si>
  <si>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</si>
  <si>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</si>
  <si>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</si>
  <si>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</si>
  <si>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</si>
  <si>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</si>
  <si>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</si>
  <si>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</si>
  <si>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</si>
  <si>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</si>
  <si>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</si>
  <si>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</si>
  <si>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</si>
  <si>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</si>
  <si>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</si>
  <si>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</si>
  <si>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</si>
  <si>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</si>
  <si>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</si>
  <si>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</si>
  <si>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</si>
  <si>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</si>
  <si>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</si>
  <si>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</si>
  <si>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</si>
  <si>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</si>
  <si>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</si>
  <si>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</si>
  <si>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</si>
  <si>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</si>
  <si>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</si>
  <si>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</si>
  <si>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</si>
  <si>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</si>
  <si>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</si>
  <si>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</si>
  <si>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</si>
  <si>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</si>
  <si>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</si>
  <si>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</si>
  <si>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</si>
  <si>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</si>
  <si>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</si>
  <si>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</si>
  <si>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</si>
  <si>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</si>
  <si>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</si>
  <si>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</si>
  <si>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</si>
  <si>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</si>
  <si>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</si>
  <si>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</si>
  <si>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</si>
  <si>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</si>
  <si>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</si>
  <si>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</si>
  <si>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</si>
  <si>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</si>
  <si>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</si>
  <si>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</si>
  <si>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</si>
  <si>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</si>
  <si>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</si>
  <si>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</si>
  <si>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</si>
  <si>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</si>
  <si>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</si>
  <si>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</si>
  <si>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</si>
  <si>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</si>
  <si>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</si>
  <si>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</si>
  <si>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</si>
  <si>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</si>
  <si>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</si>
  <si>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</si>
  <si>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</si>
  <si>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</si>
  <si>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</si>
  <si>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</si>
  <si>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</si>
  <si>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</si>
  <si>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</si>
  <si>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</si>
  <si>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</si>
  <si>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</si>
  <si>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</si>
  <si>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</si>
  <si>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</si>
  <si>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</si>
  <si>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</si>
  <si>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</si>
  <si>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</si>
  <si>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</si>
  <si>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</si>
  <si>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</si>
  <si>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</si>
  <si>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</si>
  <si>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</si>
  <si>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</si>
  <si>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</si>
  <si>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</si>
  <si>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</si>
  <si>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</si>
  <si>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</si>
  <si>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</si>
  <si>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</si>
  <si>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</si>
  <si>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</si>
  <si>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</si>
  <si>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</si>
  <si>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</si>
  <si>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</si>
  <si>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</si>
  <si>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</si>
  <si>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</si>
  <si>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</si>
  <si>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</si>
  <si>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</si>
  <si>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</si>
  <si>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</si>
  <si>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</si>
  <si>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</si>
  <si>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</si>
  <si>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</si>
  <si>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</si>
  <si>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</si>
  <si>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</si>
  <si>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</si>
  <si>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</si>
  <si>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</si>
  <si>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</si>
  <si>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</si>
  <si>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</si>
  <si>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</si>
  <si>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</si>
  <si>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</si>
  <si>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</si>
  <si>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</si>
  <si>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</si>
  <si>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</si>
  <si>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</si>
  <si>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</si>
  <si>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</si>
  <si>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</si>
  <si>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</si>
  <si>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</si>
  <si>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</si>
  <si>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</si>
  <si>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</si>
  <si>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</si>
  <si>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</si>
  <si>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</si>
  <si>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</si>
  <si>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</si>
  <si>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</si>
  <si>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</si>
  <si>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</si>
  <si>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</si>
  <si>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</si>
  <si>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</si>
  <si>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</si>
  <si>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</si>
  <si>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</si>
  <si>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</si>
  <si>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</si>
  <si>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</si>
  <si>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</si>
  <si>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</si>
  <si>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</si>
  <si>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</si>
  <si>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</si>
  <si>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</si>
  <si>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</si>
  <si>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</si>
  <si>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</si>
  <si>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</si>
  <si>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</si>
  <si>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</si>
  <si>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</si>
  <si>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</si>
  <si>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</si>
  <si>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</si>
  <si>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</si>
  <si>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</si>
  <si>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</si>
  <si>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</si>
  <si>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</si>
  <si>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</si>
  <si>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</si>
  <si>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</si>
  <si>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</si>
  <si>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</si>
  <si>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</si>
  <si>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</si>
  <si>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</si>
  <si>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</si>
  <si>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</si>
  <si>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</si>
  <si>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</si>
  <si>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</si>
  <si>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</si>
  <si>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</si>
  <si>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</si>
  <si>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</si>
  <si>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</si>
  <si>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</si>
  <si>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</si>
  <si>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</si>
  <si>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</si>
  <si>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</si>
  <si>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</si>
  <si>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</si>
  <si>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</si>
  <si>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</si>
  <si>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</si>
  <si>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</si>
  <si>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</si>
  <si>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</si>
  <si>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</si>
  <si>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</si>
  <si>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</si>
  <si>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</si>
  <si>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</si>
  <si>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</si>
  <si>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</si>
  <si>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</si>
  <si>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</si>
  <si>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</si>
  <si>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</si>
  <si>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</si>
  <si>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</si>
  <si>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</si>
  <si>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</si>
  <si>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</si>
  <si>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</si>
  <si>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</si>
  <si>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</si>
  <si>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</si>
  <si>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</si>
  <si>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</si>
  <si>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</si>
  <si>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</si>
  <si>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</si>
  <si>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</si>
  <si>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</si>
  <si>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</si>
  <si>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</si>
  <si>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</si>
  <si>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</si>
  <si>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</si>
  <si>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</si>
  <si>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</si>
  <si>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</si>
  <si>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</si>
  <si>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</si>
  <si>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</si>
  <si>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</si>
  <si>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</si>
  <si>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</si>
  <si>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</si>
  <si>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</si>
  <si>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</si>
  <si>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</si>
  <si>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</si>
  <si>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</si>
  <si>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</si>
  <si>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</si>
  <si>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</si>
  <si>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</si>
  <si>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</si>
  <si>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</si>
  <si>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</si>
  <si>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</si>
  <si>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</si>
  <si>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</si>
  <si>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</si>
  <si>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</si>
  <si>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</si>
  <si>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</si>
  <si>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</si>
  <si>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</si>
  <si>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</si>
  <si>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</si>
  <si>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</si>
  <si>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</si>
  <si>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</si>
  <si>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</si>
  <si>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</si>
  <si>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</si>
  <si>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</si>
  <si>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</si>
  <si>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</si>
  <si>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</si>
  <si>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</si>
  <si>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</si>
  <si>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</si>
  <si>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</si>
  <si>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</si>
  <si>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</si>
  <si>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</si>
  <si>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</si>
  <si>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</si>
  <si>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</si>
  <si>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</si>
  <si>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</si>
  <si>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</si>
  <si>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</si>
  <si>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</si>
  <si>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</si>
  <si>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</si>
  <si>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</si>
  <si>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</si>
  <si>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</si>
  <si>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</si>
  <si>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</si>
  <si>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</si>
  <si>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</si>
  <si>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</si>
  <si>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</si>
  <si>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</si>
  <si>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</si>
  <si>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</si>
  <si>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</si>
  <si>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</si>
  <si>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</si>
  <si>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</si>
  <si>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</si>
  <si>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</si>
  <si>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</si>
  <si>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</si>
  <si>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</si>
  <si>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</si>
  <si>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</si>
  <si>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</si>
  <si>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</si>
  <si>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</si>
  <si>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</si>
  <si>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</si>
  <si>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</si>
  <si>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</si>
  <si>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</si>
  <si>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</si>
  <si>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</si>
  <si>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</si>
  <si>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</si>
  <si>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</si>
  <si>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</si>
  <si>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</si>
  <si>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</si>
  <si>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</si>
  <si>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</si>
  <si>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</si>
  <si>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</si>
  <si>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</si>
  <si>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</si>
  <si>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</si>
  <si>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</si>
  <si>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</si>
  <si>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</si>
  <si>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</si>
  <si>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</si>
  <si>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</si>
  <si>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</si>
  <si>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</si>
  <si>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</si>
  <si>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</si>
  <si>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</si>
  <si>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</si>
  <si>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</si>
  <si>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</si>
  <si>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</si>
  <si>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</si>
  <si>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</si>
  <si>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</si>
  <si>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</si>
  <si>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</si>
  <si>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</si>
  <si>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</si>
  <si>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</si>
  <si>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</si>
  <si>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</si>
  <si>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</si>
  <si>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</si>
  <si>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</si>
  <si>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</si>
  <si>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</si>
  <si>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</si>
  <si>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</si>
  <si>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</si>
  <si>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</si>
  <si>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</si>
  <si>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</si>
  <si>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</si>
  <si>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</si>
  <si>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</si>
  <si>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</si>
  <si>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</si>
  <si>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</si>
  <si>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</si>
  <si>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</si>
  <si>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</si>
  <si>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</si>
  <si>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</si>
  <si>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</si>
  <si>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</si>
  <si>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</si>
  <si>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</si>
  <si>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</si>
  <si>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</si>
  <si>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</si>
  <si>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</si>
  <si>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</si>
  <si>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</si>
  <si>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</si>
  <si>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</si>
  <si>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</si>
  <si>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</si>
  <si>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</si>
  <si>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</si>
  <si>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</si>
  <si>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</si>
  <si>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</si>
  <si>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</si>
  <si>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</si>
  <si>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</si>
  <si>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</si>
  <si>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</si>
  <si>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</si>
  <si>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</si>
  <si>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</si>
  <si>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</si>
  <si>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</si>
  <si>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</si>
  <si>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</si>
  <si>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</si>
  <si>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</si>
  <si>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</si>
  <si>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</si>
  <si>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</si>
  <si>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</si>
  <si>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</si>
  <si>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</si>
  <si>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</si>
  <si>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</si>
  <si>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</si>
  <si>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</si>
  <si>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</si>
  <si>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</si>
  <si>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</si>
  <si>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</si>
  <si>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</si>
  <si>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</si>
  <si>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</si>
  <si>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</si>
  <si>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</si>
  <si>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</si>
  <si>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</si>
  <si>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</si>
  <si>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</si>
  <si>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</si>
  <si>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</si>
  <si>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</si>
  <si>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</si>
  <si>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</si>
  <si>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</si>
  <si>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</si>
  <si>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</si>
  <si>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</si>
  <si>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</si>
  <si>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</si>
  <si>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</si>
  <si>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</si>
  <si>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</si>
  <si>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</si>
  <si>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</si>
  <si>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</si>
  <si>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</si>
  <si>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</si>
  <si>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</si>
  <si>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</si>
  <si>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</si>
  <si>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</si>
  <si>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</si>
  <si>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</si>
  <si>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</si>
  <si>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</si>
  <si>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</si>
  <si>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</si>
  <si>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</si>
  <si>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</si>
  <si>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</si>
  <si>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</si>
  <si>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</si>
  <si>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</si>
  <si>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</si>
  <si>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</si>
  <si>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</si>
  <si>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</si>
  <si>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</si>
  <si>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</si>
  <si>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</si>
  <si>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</si>
  <si>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</si>
  <si>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</si>
  <si>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</si>
  <si>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</si>
  <si>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</si>
  <si>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</si>
  <si>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</si>
  <si>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</si>
  <si>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</si>
  <si>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</si>
  <si>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</si>
  <si>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</si>
  <si>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</si>
  <si>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</si>
  <si>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</si>
  <si>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</si>
  <si>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</si>
  <si>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</si>
  <si>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</si>
  <si>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</si>
  <si>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</si>
  <si>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</si>
  <si>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</si>
  <si>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</si>
  <si>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</si>
  <si>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</si>
  <si>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</si>
  <si>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</si>
  <si>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</si>
  <si>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</si>
  <si>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</si>
  <si>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</si>
  <si>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</si>
  <si>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</si>
  <si>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</si>
  <si>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</si>
  <si>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</si>
  <si>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</si>
  <si>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</si>
  <si>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</si>
  <si>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</si>
  <si>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</si>
  <si>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</si>
  <si>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</si>
  <si>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</si>
  <si>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</si>
  <si>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</si>
  <si>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</si>
  <si>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</si>
  <si>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</si>
  <si>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</si>
  <si>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</si>
  <si>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</si>
  <si>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</si>
  <si>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</si>
  <si>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</si>
  <si>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</si>
  <si>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</si>
  <si>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</si>
  <si>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</si>
  <si>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</si>
  <si>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</si>
  <si>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</si>
  <si>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</si>
  <si>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</si>
  <si>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</si>
  <si>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</si>
  <si>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</si>
  <si>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</si>
  <si>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</si>
  <si>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</si>
  <si>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</si>
  <si>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</si>
  <si>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</si>
  <si>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</si>
  <si>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</si>
  <si>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</si>
  <si>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</si>
  <si>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</si>
  <si>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</si>
  <si>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</si>
  <si>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</si>
  <si>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</si>
  <si>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</si>
  <si>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</si>
  <si>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</si>
  <si>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</si>
  <si>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</si>
  <si>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</si>
  <si>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</si>
  <si>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</si>
  <si>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</si>
  <si>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</si>
  <si>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</si>
  <si>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</si>
  <si>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</si>
  <si>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</si>
  <si>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</si>
  <si>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</si>
  <si>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</si>
  <si>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</si>
  <si>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</si>
  <si>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</si>
  <si>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</si>
  <si>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</si>
  <si>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</si>
  <si>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</si>
  <si>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</si>
  <si>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</si>
  <si>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</si>
  <si>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</si>
  <si>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</si>
  <si>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</si>
  <si>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</si>
  <si>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</si>
  <si>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</si>
  <si>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</si>
  <si>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</si>
  <si>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</si>
  <si>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</si>
  <si>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</si>
  <si>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</si>
  <si>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</si>
  <si>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</si>
  <si>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</si>
  <si>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</si>
  <si>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</si>
  <si>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</si>
  <si>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</si>
  <si>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</si>
  <si>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</si>
  <si>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</si>
  <si>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</si>
  <si>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</si>
  <si>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</si>
  <si>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</si>
  <si>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</si>
  <si>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</si>
  <si>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</si>
  <si>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</si>
  <si>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</si>
  <si>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</si>
  <si>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</si>
  <si>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</si>
  <si>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</si>
  <si>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</si>
  <si>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</si>
  <si>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</si>
  <si>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</si>
  <si>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</si>
  <si>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</si>
  <si>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</si>
  <si>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</si>
  <si>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</si>
  <si>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</si>
  <si>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</si>
  <si>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</si>
  <si>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</si>
  <si>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</si>
  <si>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</si>
  <si>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</si>
  <si>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</si>
  <si>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</si>
  <si>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</si>
  <si>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</si>
  <si>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</si>
  <si>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</si>
  <si>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</si>
  <si>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</si>
  <si>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</si>
  <si>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</si>
  <si>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</si>
  <si>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</si>
  <si>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</si>
  <si>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</si>
  <si>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</si>
  <si>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</si>
  <si>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</si>
  <si>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</si>
  <si>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</si>
  <si>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</si>
  <si>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</si>
  <si>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</si>
  <si>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</si>
  <si>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</si>
  <si>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</si>
  <si>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</si>
  <si>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</si>
  <si>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</si>
  <si>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</si>
  <si>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</si>
  <si>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</si>
  <si>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</si>
  <si>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</si>
  <si>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</si>
  <si>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</si>
  <si>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</si>
  <si>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</si>
  <si>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</si>
  <si>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</si>
  <si>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</si>
  <si>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</si>
  <si>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</si>
  <si>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</si>
  <si>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</si>
  <si>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</si>
  <si>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</si>
  <si>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</si>
  <si>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</si>
  <si>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</si>
  <si>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</si>
  <si>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</si>
  <si>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</si>
  <si>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</si>
  <si>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</si>
  <si>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</si>
  <si>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</si>
  <si>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</si>
  <si>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</si>
  <si>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</si>
  <si>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</si>
  <si>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</si>
  <si>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</si>
  <si>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</si>
  <si>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</si>
  <si>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</si>
  <si>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</si>
  <si>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</si>
  <si>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</si>
  <si>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</si>
  <si>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</si>
  <si>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</si>
  <si>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</si>
  <si>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</si>
  <si>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</si>
  <si>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</si>
  <si>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</si>
  <si>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</si>
  <si>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</si>
  <si>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</si>
  <si>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</si>
  <si>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</si>
  <si>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</si>
  <si>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</si>
  <si>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</si>
  <si>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</si>
  <si>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</si>
  <si>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</si>
  <si>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</si>
  <si>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</si>
  <si>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</si>
  <si>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</si>
  <si>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</si>
  <si>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</si>
  <si>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</si>
  <si>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</si>
  <si>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</si>
  <si>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</si>
  <si>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</si>
  <si>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</si>
  <si>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</si>
  <si>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</si>
  <si>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</si>
  <si>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</si>
  <si>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</si>
  <si>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</si>
  <si>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</si>
  <si>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</si>
  <si>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</si>
  <si>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</si>
  <si>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</si>
  <si>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</si>
  <si>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</si>
  <si>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</si>
  <si>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</si>
  <si>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</si>
  <si>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</si>
  <si>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</si>
  <si>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</si>
  <si>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</si>
  <si>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</si>
  <si>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</si>
  <si>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</si>
  <si>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</si>
  <si>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</si>
  <si>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</si>
  <si>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</si>
  <si>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</si>
  <si>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</si>
  <si>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</si>
  <si>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</si>
  <si>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</si>
  <si>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</si>
  <si>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</si>
  <si>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</si>
  <si>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</si>
  <si>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</si>
  <si>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</si>
  <si>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</si>
  <si>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</si>
  <si>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</si>
  <si>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</si>
  <si>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</si>
  <si>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</si>
  <si>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</si>
  <si>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</si>
  <si>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</si>
  <si>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</si>
  <si>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</si>
  <si>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</si>
  <si>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</si>
  <si>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</si>
  <si>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</si>
  <si>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</si>
  <si>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</si>
  <si>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</si>
  <si>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</si>
  <si>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</si>
  <si>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</si>
  <si>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</si>
  <si>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</si>
  <si>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</si>
  <si>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</si>
  <si>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</si>
  <si>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</si>
  <si>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</si>
  <si>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</si>
  <si>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</si>
  <si>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</si>
  <si>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</si>
  <si>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</si>
  <si>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</si>
  <si>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</si>
  <si>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</si>
  <si>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</si>
  <si>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</si>
  <si>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</si>
  <si>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</si>
  <si>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</si>
  <si>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</si>
  <si>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</si>
  <si>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</si>
  <si>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</si>
  <si>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</si>
  <si>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</si>
  <si>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</si>
  <si>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</si>
  <si>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</si>
  <si>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</si>
  <si>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</si>
  <si>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</si>
  <si>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</si>
  <si>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</si>
  <si>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</si>
  <si>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</si>
  <si>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</si>
  <si>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</si>
  <si>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</si>
  <si>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</si>
  <si>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</si>
  <si>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</si>
  <si>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</si>
  <si>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</si>
  <si>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</si>
  <si>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</si>
  <si>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</si>
  <si>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</si>
  <si>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</si>
  <si>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</si>
  <si>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</si>
  <si>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</si>
  <si>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</si>
  <si>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</si>
  <si>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</si>
  <si>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</si>
  <si>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</si>
  <si>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</si>
  <si>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</si>
  <si>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</si>
  <si>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</si>
  <si>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</si>
  <si>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</si>
  <si>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</si>
  <si>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</si>
  <si>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</si>
  <si>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</si>
  <si>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</si>
  <si>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</si>
  <si>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</si>
  <si>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</si>
  <si>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</si>
  <si>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</si>
  <si>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</si>
  <si>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</si>
  <si>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</si>
  <si>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</si>
  <si>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</si>
  <si>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</si>
  <si>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</si>
  <si>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</si>
  <si>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</si>
  <si>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</si>
  <si>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</si>
  <si>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</si>
  <si>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</si>
  <si>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</si>
  <si>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</si>
  <si>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</si>
  <si>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</si>
  <si>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</si>
  <si>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</si>
  <si>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</si>
  <si>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</si>
  <si>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</si>
  <si>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</si>
  <si>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</si>
  <si>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</si>
  <si>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</si>
  <si>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</si>
  <si>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</si>
  <si>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</si>
  <si>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</si>
  <si>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</si>
  <si>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</si>
  <si>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</si>
  <si>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</si>
  <si>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</si>
  <si>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</si>
  <si>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</si>
  <si>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</si>
  <si>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</si>
  <si>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</si>
  <si>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</si>
  <si>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</si>
  <si>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</si>
  <si>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</si>
  <si>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</si>
  <si>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</si>
  <si>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</si>
  <si>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</si>
  <si>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</si>
  <si>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</si>
  <si>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</si>
  <si>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</si>
  <si>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</si>
  <si>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</si>
  <si>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</si>
  <si>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</si>
  <si>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</si>
  <si>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</si>
  <si>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</si>
  <si>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</si>
  <si>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</si>
  <si>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</si>
  <si>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</si>
  <si>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</si>
  <si>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</si>
  <si>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</si>
  <si>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</si>
  <si>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</si>
  <si>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</si>
  <si>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</si>
  <si>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</si>
  <si>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</si>
  <si>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</si>
  <si>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</si>
  <si>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</si>
  <si>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</si>
  <si>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</si>
  <si>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</si>
  <si>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</si>
  <si>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</si>
  <si>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</si>
  <si>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</si>
  <si>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</si>
  <si>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</si>
  <si>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</si>
  <si>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</si>
  <si>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</si>
  <si>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</si>
  <si>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</si>
  <si>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</si>
  <si>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</si>
  <si>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</si>
  <si>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</si>
  <si>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</si>
  <si>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</si>
  <si>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</si>
  <si>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</si>
  <si>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</si>
  <si>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</si>
  <si>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</si>
  <si>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</si>
  <si>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</si>
  <si>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</si>
  <si>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</si>
  <si>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</si>
  <si>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</si>
  <si>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</si>
  <si>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</si>
  <si>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</si>
  <si>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</si>
  <si>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</si>
  <si>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</si>
  <si>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</si>
  <si>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</si>
  <si>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</si>
  <si>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</si>
  <si>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</si>
  <si>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</si>
  <si>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</si>
  <si>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</si>
  <si>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</si>
  <si>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</si>
  <si>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</si>
  <si>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</si>
  <si>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</si>
  <si>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</si>
  <si>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</si>
  <si>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</si>
  <si>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</si>
  <si>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</si>
  <si>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</si>
  <si>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</si>
  <si>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</si>
  <si>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</si>
  <si>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</si>
  <si>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</si>
  <si>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</si>
  <si>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</si>
  <si>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</si>
  <si>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</si>
  <si>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</si>
  <si>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</si>
  <si>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</si>
  <si>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</si>
  <si>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</si>
  <si>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</si>
  <si>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</si>
  <si>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</si>
  <si>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</si>
  <si>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</si>
  <si>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</si>
  <si>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</si>
  <si>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</si>
  <si>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</si>
  <si>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</si>
  <si>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</si>
  <si>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</si>
  <si>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</si>
  <si>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</si>
  <si>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</si>
  <si>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</si>
  <si>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</si>
  <si>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</si>
  <si>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</si>
  <si>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</si>
  <si>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</si>
  <si>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</si>
  <si>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</si>
  <si>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</si>
  <si>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</si>
  <si>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</si>
  <si>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</si>
  <si>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</si>
  <si>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</si>
  <si>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</si>
  <si>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</si>
  <si>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</si>
  <si>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</si>
  <si>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</si>
  <si>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</si>
  <si>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</si>
  <si>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</si>
  <si>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</si>
  <si>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</si>
  <si>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</si>
  <si>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</si>
  <si>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</si>
  <si>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</si>
  <si>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</si>
  <si>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</si>
  <si>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</si>
  <si>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</si>
  <si>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</si>
  <si>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</si>
  <si>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</si>
  <si>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</si>
  <si>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</si>
  <si>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</si>
  <si>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</si>
  <si>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</si>
  <si>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</si>
  <si>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</si>
  <si>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</si>
  <si>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</si>
  <si>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</si>
  <si>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</si>
  <si>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</si>
  <si>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</si>
  <si>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</si>
  <si>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</si>
  <si>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</si>
  <si>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</si>
  <si>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</si>
  <si>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</si>
  <si>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</si>
  <si>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</si>
  <si>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</si>
  <si>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</si>
  <si>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</si>
  <si>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</si>
  <si>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</si>
  <si>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</si>
  <si>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</si>
  <si>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</si>
  <si>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</si>
  <si>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</si>
  <si>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</si>
  <si>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</si>
  <si>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</si>
  <si>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</si>
  <si>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</si>
  <si>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</si>
  <si>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</si>
  <si>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</si>
  <si>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</si>
  <si>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</si>
  <si>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</si>
  <si>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</si>
  <si>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</si>
  <si>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</si>
  <si>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</si>
  <si>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</si>
  <si>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</si>
  <si>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</si>
  <si>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</si>
  <si>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</si>
  <si>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</si>
  <si>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</si>
  <si>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</si>
  <si>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</si>
  <si>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</si>
  <si>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</si>
  <si>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</si>
  <si>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</si>
  <si>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</si>
  <si>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</si>
  <si>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</si>
  <si>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</si>
  <si>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</si>
  <si>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</si>
  <si>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</si>
  <si>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</si>
  <si>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</si>
  <si>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</si>
  <si>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</si>
  <si>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</si>
  <si>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</si>
  <si>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</si>
  <si>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</si>
  <si>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</si>
  <si>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</si>
  <si>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</si>
  <si>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</si>
  <si>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</si>
  <si>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</si>
  <si>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</si>
  <si>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</si>
  <si>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</si>
  <si>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</si>
  <si>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</si>
  <si>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</si>
  <si>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</si>
  <si>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</si>
  <si>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</si>
  <si>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</si>
  <si>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</si>
  <si>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</si>
  <si>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</si>
  <si>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</si>
  <si>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</si>
  <si>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</si>
  <si>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</si>
  <si>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</si>
  <si>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</si>
  <si>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</si>
  <si>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</si>
  <si>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</si>
  <si>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</si>
  <si>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</si>
  <si>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</si>
  <si>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</si>
  <si>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</si>
  <si>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</si>
  <si>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</si>
  <si>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</si>
  <si>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</si>
  <si>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</si>
  <si>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</si>
  <si>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</si>
  <si>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</si>
  <si>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</si>
  <si>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</si>
  <si>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</si>
  <si>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</si>
  <si>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</si>
  <si>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</si>
  <si>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</si>
  <si>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</si>
  <si>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</si>
  <si>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</si>
  <si>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</si>
  <si>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</si>
  <si>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</si>
  <si>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</si>
  <si>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</si>
  <si>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</si>
  <si>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</si>
  <si>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</si>
  <si>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</si>
  <si>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</si>
  <si>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</si>
  <si>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</si>
  <si>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</si>
  <si>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</si>
  <si>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</si>
  <si>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</si>
  <si>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</si>
  <si>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</si>
  <si>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</si>
  <si>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</si>
  <si>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</si>
  <si>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</si>
  <si>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</si>
  <si>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</si>
  <si>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</si>
  <si>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</si>
  <si>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</si>
  <si>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</si>
  <si>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</si>
  <si>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</si>
  <si>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</si>
  <si>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</si>
  <si>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</si>
  <si>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</si>
  <si>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</si>
  <si>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</si>
  <si>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</si>
  <si>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</si>
  <si>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</si>
  <si>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</si>
  <si>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</si>
  <si>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</si>
  <si>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</si>
  <si>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</si>
  <si>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</si>
  <si>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</si>
  <si>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</si>
  <si>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</si>
  <si>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</si>
  <si>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</si>
  <si>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</si>
  <si>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</si>
  <si>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</si>
  <si>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</si>
  <si>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</si>
  <si>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</si>
  <si>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</si>
  <si>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</si>
  <si>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</si>
  <si>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</si>
  <si>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</si>
  <si>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</si>
  <si>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</si>
  <si>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</si>
  <si>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</si>
  <si>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</si>
  <si>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</si>
  <si>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</si>
  <si>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</si>
  <si>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</si>
  <si>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</si>
  <si>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</si>
  <si>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</si>
  <si>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</si>
  <si>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</si>
  <si>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</si>
  <si>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</si>
  <si>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</si>
  <si>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</si>
  <si>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</si>
  <si>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</si>
  <si>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</si>
  <si>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</si>
  <si>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</si>
  <si>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</si>
  <si>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</si>
  <si>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</si>
  <si>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</si>
  <si>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</si>
  <si>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</si>
  <si>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</si>
  <si>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</si>
  <si>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</si>
  <si>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</si>
  <si>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</si>
  <si>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</si>
  <si>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</si>
  <si>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</si>
  <si>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</si>
  <si>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</si>
  <si>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</si>
  <si>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</si>
  <si>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</si>
  <si>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</si>
  <si>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</si>
  <si>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</si>
  <si>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</si>
  <si>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</si>
  <si>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</si>
  <si>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</si>
  <si>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</si>
  <si>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</si>
  <si>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</si>
  <si>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</si>
  <si>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</si>
  <si>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</si>
  <si>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</si>
  <si>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</si>
  <si>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</si>
  <si>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</si>
  <si>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</si>
  <si>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</si>
  <si>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</si>
  <si>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</si>
  <si>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</si>
  <si>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</si>
  <si>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</si>
  <si>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</si>
  <si>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</si>
  <si>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</si>
  <si>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</si>
  <si>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</si>
  <si>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</si>
  <si>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</si>
  <si>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</si>
  <si>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</si>
  <si>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</si>
  <si>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</si>
  <si>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</si>
  <si>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</si>
  <si>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</si>
  <si>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</si>
  <si>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</si>
  <si>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</si>
  <si>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</si>
  <si>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</si>
  <si>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</si>
  <si>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</si>
  <si>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</si>
  <si>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</si>
  <si>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</si>
  <si>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</si>
  <si>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</si>
  <si>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</si>
  <si>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</si>
  <si>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</si>
  <si>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</si>
  <si>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</si>
  <si>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</si>
  <si>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</si>
  <si>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</si>
  <si>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</si>
  <si>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</si>
  <si>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</si>
  <si>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</si>
  <si>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</si>
  <si>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</si>
  <si>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</si>
  <si>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</si>
  <si>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</si>
  <si>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</si>
  <si>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</si>
  <si>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</si>
  <si>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</si>
  <si>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</si>
  <si>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</si>
  <si>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</si>
  <si>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</si>
  <si>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</si>
  <si>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</si>
  <si>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</si>
  <si>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</si>
  <si>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</si>
  <si>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</si>
  <si>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</si>
  <si>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</si>
  <si>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</si>
  <si>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</si>
  <si>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</si>
  <si>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</si>
  <si>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</si>
  <si>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</si>
  <si>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</si>
  <si>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</si>
  <si>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</si>
  <si>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</si>
  <si>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</si>
  <si>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</si>
  <si>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</si>
  <si>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</si>
  <si>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</si>
  <si>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</si>
  <si>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</si>
  <si>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</si>
  <si>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</si>
  <si>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</si>
  <si>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</si>
  <si>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</si>
  <si>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</si>
  <si>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</si>
  <si>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</si>
  <si>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</si>
  <si>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</si>
  <si>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</si>
  <si>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</si>
  <si>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</si>
  <si>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</si>
  <si>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</si>
  <si>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</si>
  <si>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</si>
  <si>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</si>
  <si>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</si>
  <si>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</si>
  <si>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</si>
  <si>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</si>
  <si>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</si>
  <si>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</si>
  <si>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</si>
  <si>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</si>
  <si>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</si>
  <si>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</si>
  <si>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</si>
  <si>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</si>
  <si>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</si>
  <si>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</si>
  <si>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</si>
  <si>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</si>
  <si>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</si>
  <si>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</si>
  <si>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</si>
  <si>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</si>
  <si>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</si>
  <si>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</si>
  <si>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</si>
  <si>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</si>
  <si>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</si>
  <si>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</si>
  <si>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</si>
  <si>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</si>
  <si>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</si>
  <si>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</si>
  <si>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</si>
  <si>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</si>
  <si>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</si>
  <si>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</si>
  <si>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</si>
  <si>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</si>
  <si>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</si>
  <si>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</si>
  <si>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</si>
  <si>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</si>
  <si>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</si>
  <si>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</si>
  <si>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</si>
  <si>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</si>
  <si>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</si>
  <si>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</si>
  <si>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</si>
  <si>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</si>
  <si>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</si>
  <si>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</si>
  <si>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</si>
  <si>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</si>
  <si>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</si>
  <si>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</si>
  <si>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</si>
  <si>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</si>
  <si>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</si>
  <si>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</si>
  <si>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</si>
  <si>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</si>
  <si>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</si>
  <si>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</si>
  <si>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</si>
  <si>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</si>
  <si>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</si>
  <si>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</si>
  <si>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</si>
  <si>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</si>
  <si>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</si>
  <si>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</si>
  <si>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</si>
  <si>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</si>
  <si>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</si>
  <si>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</si>
  <si>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</si>
  <si>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</si>
  <si>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</si>
  <si>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</si>
  <si>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</si>
  <si>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</si>
  <si>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</si>
  <si>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</si>
  <si>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</si>
  <si>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</si>
  <si>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</si>
  <si>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</si>
  <si>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</si>
  <si>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</si>
  <si>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</si>
  <si>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</si>
  <si>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</si>
  <si>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</si>
  <si>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</si>
  <si>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</si>
  <si>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</si>
  <si>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</si>
  <si>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</si>
  <si>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</si>
  <si>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</si>
  <si>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</si>
  <si>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</si>
  <si>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</si>
  <si>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</si>
  <si>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</si>
  <si>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</si>
  <si>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</si>
  <si>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</si>
  <si>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</si>
  <si>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</si>
  <si>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</si>
  <si>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</si>
  <si>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</si>
  <si>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</si>
  <si>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</si>
  <si>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</si>
  <si>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</si>
  <si>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</si>
  <si>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</si>
  <si>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</si>
  <si>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</si>
  <si>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</si>
  <si>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</si>
  <si>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</si>
  <si>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</si>
  <si>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</si>
  <si>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</si>
  <si>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</si>
  <si>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</si>
  <si>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</si>
  <si>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</si>
  <si>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</si>
  <si>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</si>
  <si>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</si>
  <si>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</si>
  <si>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</si>
  <si>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</si>
  <si>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</si>
  <si>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</si>
  <si>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</si>
  <si>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</si>
  <si>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</si>
  <si>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</si>
  <si>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</si>
  <si>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</si>
  <si>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</si>
  <si>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</si>
  <si>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</si>
  <si>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</si>
  <si>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</si>
  <si>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</si>
  <si>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</si>
  <si>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</si>
  <si>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</si>
  <si>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</si>
  <si>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</si>
  <si>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</si>
  <si>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</si>
  <si>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</si>
  <si>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</si>
  <si>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</si>
  <si>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</si>
  <si>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</si>
  <si>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</si>
  <si>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</si>
  <si>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</si>
  <si>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</si>
  <si>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</si>
  <si>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</si>
  <si>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</si>
  <si>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</si>
  <si>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</si>
  <si>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</si>
  <si>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</si>
  <si>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</si>
  <si>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</si>
  <si>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</si>
  <si>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</si>
  <si>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</si>
  <si>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</si>
  <si>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</si>
  <si>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</si>
  <si>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</si>
  <si>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</si>
  <si>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</si>
  <si>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</si>
  <si>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</si>
  <si>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</si>
  <si>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</si>
  <si>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</si>
  <si>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</si>
  <si>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</si>
  <si>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</si>
  <si>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</si>
  <si>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</si>
  <si>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</si>
  <si>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</si>
  <si>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</si>
  <si>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</si>
  <si>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</si>
  <si>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</si>
  <si>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</si>
  <si>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</si>
  <si>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</si>
  <si>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</si>
  <si>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</si>
  <si>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</si>
  <si>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</si>
  <si>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</si>
  <si>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</si>
  <si>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</si>
  <si>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</si>
  <si>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</si>
  <si>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</si>
  <si>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</si>
  <si>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</si>
  <si>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</si>
  <si>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</si>
  <si>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</si>
  <si>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</si>
  <si>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</si>
  <si>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</si>
  <si>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</si>
  <si>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</si>
  <si>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</si>
  <si>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</si>
  <si>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</si>
  <si>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</si>
  <si>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</si>
  <si>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</si>
  <si>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</si>
  <si>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</si>
  <si>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</si>
  <si>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</si>
  <si>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</si>
  <si>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</si>
  <si>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</si>
  <si>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</si>
  <si>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</si>
  <si>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</si>
  <si>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</si>
  <si>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</si>
  <si>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</si>
  <si>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</si>
  <si>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</si>
  <si>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</si>
  <si>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</si>
  <si>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</si>
  <si>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</si>
  <si>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</si>
  <si>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</si>
  <si>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</si>
  <si>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</si>
  <si>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</si>
  <si>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</si>
  <si>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</si>
  <si>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</si>
  <si>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</si>
  <si>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</si>
  <si>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</si>
  <si>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</si>
  <si>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</si>
  <si>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</si>
  <si>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</si>
  <si>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</si>
  <si>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</si>
  <si>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</si>
  <si>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</si>
  <si>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</si>
  <si>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</si>
  <si>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</si>
  <si>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</si>
  <si>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</si>
  <si>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</si>
  <si>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</si>
  <si>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</si>
  <si>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</si>
  <si>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</si>
  <si>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</si>
  <si>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</si>
  <si>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</si>
  <si>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</si>
  <si>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</si>
  <si>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</si>
  <si>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</si>
  <si>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</si>
  <si>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</si>
  <si>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</si>
  <si>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</si>
  <si>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</si>
  <si>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</si>
  <si>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</si>
  <si>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</si>
  <si>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</si>
  <si>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</si>
  <si>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</si>
  <si>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</si>
  <si>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</si>
  <si>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</si>
  <si>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</si>
  <si>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</si>
  <si>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</si>
  <si>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</si>
  <si>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</si>
  <si>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</si>
  <si>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</si>
  <si>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</si>
  <si>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</si>
  <si>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</si>
  <si>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</si>
  <si>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</si>
  <si>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</si>
  <si>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</si>
  <si>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</si>
  <si>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</si>
  <si>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</si>
  <si>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</si>
  <si>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</si>
  <si>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</si>
  <si>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</si>
  <si>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</si>
  <si>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</si>
  <si>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</si>
  <si>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</si>
  <si>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</si>
  <si>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</si>
  <si>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</si>
  <si>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</si>
  <si>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</si>
  <si>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</si>
  <si>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</si>
  <si>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</si>
  <si>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</si>
  <si>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</si>
  <si>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</si>
  <si>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</si>
  <si>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</si>
  <si>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</si>
  <si>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</si>
  <si>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</si>
  <si>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</si>
  <si>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</si>
  <si>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</si>
  <si>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</si>
  <si>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</si>
  <si>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</si>
  <si>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</si>
  <si>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</si>
  <si>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</si>
  <si>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</si>
  <si>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</si>
  <si>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</si>
  <si>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</si>
  <si>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</si>
  <si>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</si>
  <si>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</si>
  <si>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</si>
  <si>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</si>
  <si>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</si>
  <si>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</si>
  <si>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</si>
  <si>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</si>
  <si>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</si>
  <si>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</si>
  <si>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</si>
  <si>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</si>
  <si>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</si>
  <si>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</si>
  <si>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</si>
  <si>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</si>
  <si>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</si>
  <si>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</si>
  <si>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</si>
  <si>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</si>
  <si>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</si>
  <si>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</si>
  <si>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</si>
  <si>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</si>
  <si>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</si>
  <si>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</si>
  <si>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</si>
  <si>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</si>
  <si>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</si>
  <si>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</si>
  <si>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</si>
  <si>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</si>
  <si>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</si>
  <si>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</si>
  <si>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</si>
  <si>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</si>
  <si>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</si>
  <si>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</si>
  <si>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</si>
  <si>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</si>
  <si>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</si>
  <si>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</si>
  <si>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</si>
  <si>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</si>
  <si>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</si>
  <si>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</si>
  <si>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</si>
  <si>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</si>
  <si>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</si>
  <si>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</si>
  <si>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</si>
  <si>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</si>
  <si>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</si>
  <si>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</si>
  <si>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</si>
  <si>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</si>
  <si>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</si>
  <si>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</si>
  <si>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</si>
  <si>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</si>
  <si>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</si>
  <si>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</si>
  <si>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</si>
  <si>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</si>
  <si>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</si>
  <si>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</si>
  <si>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</si>
  <si>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</si>
  <si>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</si>
  <si>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</si>
  <si>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</si>
  <si>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</si>
  <si>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</si>
  <si>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</si>
  <si>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</si>
  <si>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</si>
  <si>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</si>
  <si>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</si>
  <si>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</si>
  <si>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</si>
  <si>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</si>
  <si>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</si>
  <si>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</si>
  <si>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</si>
  <si>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</si>
  <si>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</si>
  <si>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</si>
  <si>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</si>
  <si>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</si>
  <si>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</si>
  <si>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</si>
  <si>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</si>
  <si>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</si>
  <si>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</si>
  <si>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</si>
  <si>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</si>
  <si>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</si>
  <si>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</si>
  <si>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</si>
  <si>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</si>
  <si>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</si>
  <si>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</si>
  <si>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</si>
  <si>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</si>
  <si>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</si>
  <si>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</si>
  <si>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</si>
  <si>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</si>
  <si>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</si>
  <si>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</si>
  <si>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</si>
  <si>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</si>
  <si>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</si>
  <si>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</si>
  <si>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</si>
  <si>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</si>
  <si>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</si>
  <si>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</si>
  <si>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</si>
  <si>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</si>
  <si>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</si>
  <si>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</si>
  <si>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</si>
  <si>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</si>
  <si>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</si>
  <si>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</si>
  <si>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</si>
  <si>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</si>
  <si>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</si>
  <si>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</si>
  <si>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</si>
  <si>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</si>
  <si>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</si>
  <si>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</si>
  <si>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</si>
  <si>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</si>
  <si>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</si>
  <si>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</si>
  <si>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</si>
  <si>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</si>
  <si>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</si>
  <si>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</si>
  <si>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</si>
  <si>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</si>
  <si>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</si>
  <si>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</si>
  <si>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</si>
  <si>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</si>
  <si>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</si>
  <si>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</si>
  <si>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</si>
  <si>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</si>
  <si>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</si>
  <si>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</si>
  <si>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</si>
  <si>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</si>
  <si>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</si>
  <si>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</si>
  <si>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</si>
  <si>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</si>
  <si>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</si>
  <si>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</si>
  <si>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</si>
  <si>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</si>
  <si>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</si>
  <si>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</si>
  <si>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</si>
  <si>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</si>
  <si>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</si>
  <si>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</si>
  <si>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</si>
  <si>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</si>
  <si>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</si>
  <si>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</si>
  <si>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</si>
  <si>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</si>
  <si>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</si>
  <si>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</si>
  <si>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</si>
  <si>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</si>
  <si>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</si>
  <si>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</si>
  <si>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</si>
  <si>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</si>
  <si>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</si>
  <si>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</si>
  <si>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</si>
  <si>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</si>
  <si>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</si>
  <si>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</si>
  <si>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</si>
  <si>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</si>
  <si>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</si>
  <si>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</si>
  <si>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</si>
  <si>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</si>
  <si>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</si>
  <si>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</si>
  <si>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</si>
  <si>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</si>
  <si>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</si>
  <si>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</si>
  <si>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</si>
  <si>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</si>
  <si>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</si>
  <si>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</si>
  <si>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</si>
  <si>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</si>
  <si>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</si>
  <si>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</si>
  <si>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</si>
  <si>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</si>
  <si>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</si>
  <si>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</si>
  <si>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</si>
  <si>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</si>
  <si>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</si>
  <si>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</si>
  <si>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</si>
  <si>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</si>
  <si>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</si>
  <si>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</si>
  <si>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</si>
  <si>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</si>
  <si>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</si>
  <si>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</si>
  <si>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</si>
  <si>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</si>
  <si>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</si>
  <si>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</si>
  <si>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</si>
  <si>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</si>
  <si>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</si>
  <si>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</si>
  <si>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</si>
  <si>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</si>
  <si>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</si>
  <si>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</si>
  <si>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</si>
  <si>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</si>
  <si>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</si>
  <si>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</si>
  <si>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</si>
  <si>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</si>
  <si>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</si>
  <si>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</si>
  <si>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</si>
  <si>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</si>
  <si>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</si>
  <si>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</si>
  <si>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</si>
  <si>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</si>
  <si>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</si>
  <si>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</si>
  <si>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</si>
  <si>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</si>
  <si>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</si>
  <si>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</si>
  <si>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</si>
  <si>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</si>
  <si>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</si>
  <si>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</si>
  <si>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</si>
  <si>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</si>
  <si>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</si>
  <si>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</si>
  <si>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</si>
  <si>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</si>
  <si>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</si>
  <si>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</si>
  <si>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</si>
  <si>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</si>
  <si>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</si>
  <si>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</si>
  <si>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</si>
  <si>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</si>
  <si>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</si>
  <si>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</si>
  <si>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</si>
  <si>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</si>
  <si>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</si>
  <si>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</si>
  <si>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</si>
  <si>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</si>
  <si>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</si>
  <si>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</si>
  <si>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</si>
  <si>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</si>
  <si>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</si>
  <si>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</si>
  <si>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</si>
  <si>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</si>
  <si>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</si>
  <si>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</si>
  <si>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</si>
  <si>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</si>
  <si>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</si>
  <si>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</si>
  <si>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</si>
  <si>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</si>
  <si>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</si>
  <si>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</si>
  <si>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</si>
  <si>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</si>
  <si>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</si>
  <si>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</si>
  <si>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</si>
  <si>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</si>
  <si>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</si>
  <si>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</si>
  <si>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</si>
  <si>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</si>
  <si>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</si>
  <si>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</si>
  <si>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</si>
  <si>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</si>
  <si>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</si>
  <si>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</si>
  <si>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</si>
  <si>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</si>
  <si>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</si>
  <si>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</si>
  <si>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</si>
  <si>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</si>
  <si>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</si>
  <si>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</si>
  <si>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</si>
  <si>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</si>
  <si>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</si>
  <si>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</si>
  <si>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</si>
  <si>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</si>
  <si>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</si>
  <si>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</si>
  <si>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</si>
  <si>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</si>
  <si>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</si>
  <si>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</si>
  <si>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</si>
  <si>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</si>
  <si>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</si>
  <si>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</si>
  <si>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</si>
  <si>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</si>
  <si>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</si>
  <si>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</si>
  <si>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</si>
  <si>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</si>
  <si>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</si>
  <si>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</si>
  <si>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</si>
  <si>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</si>
  <si>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</si>
  <si>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</si>
  <si>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</si>
  <si>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</si>
  <si>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</si>
  <si>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</si>
  <si>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</si>
  <si>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</si>
  <si>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</si>
  <si>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</si>
  <si>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</si>
  <si>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</si>
  <si>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</si>
  <si>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</si>
  <si>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</si>
  <si>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</si>
  <si>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</si>
  <si>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</si>
  <si>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</si>
  <si>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</si>
  <si>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</si>
  <si>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</si>
  <si>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</si>
  <si>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</si>
  <si>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</si>
  <si>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</si>
  <si>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</si>
  <si>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</si>
  <si>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</si>
  <si>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</si>
  <si>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</si>
  <si>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</si>
  <si>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</si>
  <si>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</si>
  <si>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</si>
  <si>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</si>
  <si>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</si>
  <si>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</si>
  <si>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</si>
  <si>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</si>
  <si>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</si>
  <si>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</si>
  <si>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</si>
  <si>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</si>
  <si>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</si>
  <si>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</si>
  <si>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</si>
  <si>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</si>
  <si>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</si>
  <si>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</si>
  <si>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</si>
  <si>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</si>
  <si>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</si>
  <si>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</si>
  <si>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</si>
  <si>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</si>
  <si>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</si>
  <si>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</si>
  <si>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</si>
  <si>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</si>
  <si>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</si>
  <si>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</si>
  <si>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</si>
  <si>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</si>
  <si>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</si>
  <si>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</si>
  <si>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</si>
  <si>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</si>
  <si>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</si>
  <si>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</si>
  <si>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</si>
  <si>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</si>
  <si>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</si>
  <si>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</si>
  <si>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</si>
  <si>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</si>
  <si>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</si>
  <si>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</si>
  <si>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</si>
  <si>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</si>
  <si>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</si>
  <si>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</si>
  <si>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</si>
  <si>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</si>
  <si>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</si>
  <si>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</si>
  <si>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</si>
  <si>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</si>
  <si>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</si>
  <si>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</si>
  <si>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</si>
  <si>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</si>
  <si>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</si>
  <si>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</si>
  <si>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</si>
  <si>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</si>
  <si>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</si>
  <si>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</si>
  <si>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</si>
  <si>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</si>
  <si>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</si>
  <si>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</si>
  <si>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</si>
  <si>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</si>
  <si>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</si>
  <si>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</si>
  <si>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</si>
  <si>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</si>
  <si>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</si>
  <si>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</si>
  <si>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</si>
  <si>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</si>
  <si>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</si>
  <si>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</si>
  <si>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</si>
  <si>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</si>
  <si>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</si>
  <si>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</si>
  <si>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</si>
  <si>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</si>
  <si>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</si>
  <si>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</si>
  <si>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</si>
  <si>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</si>
  <si>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</si>
  <si>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</si>
  <si>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</si>
  <si>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</si>
  <si>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</si>
  <si>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</si>
  <si>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</si>
  <si>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</si>
  <si>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</si>
  <si>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</si>
  <si>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</si>
  <si>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</si>
  <si>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</si>
  <si>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</si>
  <si>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</si>
  <si>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</si>
  <si>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</si>
  <si>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</si>
  <si>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</si>
  <si>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</si>
  <si>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</si>
  <si>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</si>
  <si>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</si>
  <si>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</si>
  <si>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</si>
  <si>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</si>
  <si>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</si>
  <si>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</si>
  <si>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</si>
  <si>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</si>
  <si>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</si>
  <si>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</si>
  <si>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</si>
  <si>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</si>
  <si>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</si>
  <si>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</si>
  <si>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</si>
  <si>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</si>
  <si>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</si>
  <si>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</si>
  <si>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</si>
  <si>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</si>
  <si>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</si>
  <si>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</si>
  <si>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</si>
  <si>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</si>
  <si>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</si>
  <si>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</si>
  <si>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</si>
  <si>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</si>
  <si>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</si>
  <si>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</si>
  <si>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</si>
  <si>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</si>
  <si>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</si>
  <si>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</si>
  <si>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</si>
  <si>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</si>
  <si>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</si>
  <si>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</si>
  <si>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</si>
  <si>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</si>
  <si>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</si>
  <si>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</si>
  <si>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</si>
  <si>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</si>
  <si>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</si>
  <si>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</si>
  <si>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</si>
  <si>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</si>
  <si>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</si>
  <si>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</si>
  <si>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</si>
  <si>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</si>
  <si>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</si>
  <si>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</si>
  <si>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</si>
  <si>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</si>
  <si>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</si>
  <si>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</si>
  <si>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</si>
  <si>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</si>
  <si>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</si>
  <si>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</si>
  <si>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</si>
  <si>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</si>
  <si>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</si>
  <si>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</si>
  <si>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</si>
  <si>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</si>
  <si>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</si>
  <si>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</si>
  <si>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</si>
  <si>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</si>
  <si>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</si>
  <si>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</si>
  <si>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</si>
  <si>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</si>
  <si>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</si>
  <si>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</si>
  <si>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</si>
  <si>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</si>
  <si>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</si>
  <si>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</si>
  <si>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</si>
  <si>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</si>
  <si>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</si>
  <si>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</si>
  <si>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</si>
  <si>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</si>
  <si>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</si>
  <si>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</si>
  <si>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</si>
  <si>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</si>
  <si>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</si>
  <si>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</si>
  <si>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</si>
  <si>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</si>
  <si>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</si>
  <si>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</si>
  <si>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</si>
  <si>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</si>
  <si>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</si>
  <si>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</si>
  <si>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</si>
  <si>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</si>
  <si>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</si>
  <si>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</si>
  <si>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</si>
  <si>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</si>
  <si>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</si>
  <si>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</si>
  <si>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</si>
  <si>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</si>
  <si>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</si>
  <si>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</si>
  <si>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</si>
  <si>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</si>
  <si>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</si>
  <si>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</si>
  <si>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</si>
  <si>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</si>
  <si>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</si>
  <si>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</si>
  <si>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</si>
  <si>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</si>
  <si>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</si>
  <si>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</si>
  <si>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</si>
  <si>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</si>
  <si>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</si>
  <si>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</si>
  <si>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</si>
  <si>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</si>
  <si>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</si>
  <si>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</si>
  <si>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</si>
  <si>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</si>
  <si>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</si>
  <si>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</si>
  <si>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</si>
  <si>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</si>
  <si>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</si>
  <si>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</si>
  <si>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</si>
  <si>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</si>
  <si>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</si>
  <si>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</si>
  <si>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</si>
  <si>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</si>
  <si>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</si>
  <si>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</si>
  <si>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</si>
  <si>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</si>
  <si>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</si>
  <si>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</si>
  <si>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</si>
  <si>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</si>
  <si>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</si>
  <si>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</si>
  <si>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</si>
  <si>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</si>
  <si>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</si>
  <si>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</si>
  <si>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</si>
  <si>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</si>
  <si>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</si>
  <si>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</si>
  <si>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</si>
  <si>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</si>
  <si>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</si>
  <si>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</si>
  <si>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</si>
  <si>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</si>
  <si>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</si>
  <si>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</si>
  <si>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</si>
  <si>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</si>
  <si>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</si>
  <si>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</si>
  <si>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</si>
  <si>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</si>
  <si>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</si>
  <si>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</si>
  <si>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</si>
  <si>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</si>
  <si>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</si>
  <si>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</si>
  <si>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</si>
  <si>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</si>
  <si>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</si>
  <si>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</si>
  <si>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</si>
  <si>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</si>
  <si>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</si>
  <si>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</si>
  <si>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</si>
  <si>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</si>
  <si>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</si>
  <si>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</si>
  <si>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</si>
  <si>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</si>
  <si>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</si>
  <si>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</si>
  <si>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</si>
  <si>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</si>
  <si>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</si>
  <si>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</si>
  <si>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</si>
  <si>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</si>
  <si>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</si>
  <si>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</si>
  <si>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</si>
  <si>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</si>
  <si>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</si>
  <si>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</si>
  <si>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</si>
  <si>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</si>
  <si>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</si>
  <si>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</si>
  <si>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</si>
  <si>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</si>
  <si>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</si>
  <si>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</si>
  <si>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</si>
  <si>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</si>
  <si>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</si>
  <si>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</si>
  <si>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</si>
  <si>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</si>
  <si>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</si>
  <si>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</si>
  <si>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</si>
  <si>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</si>
  <si>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</si>
  <si>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</si>
  <si>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</si>
  <si>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</si>
  <si>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</si>
  <si>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</si>
  <si>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</si>
  <si>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</si>
  <si>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</si>
  <si>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</si>
  <si>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</si>
  <si>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</si>
  <si>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</si>
  <si>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</si>
  <si>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</si>
  <si>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</si>
  <si>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</si>
  <si>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</si>
  <si>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</si>
  <si>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</si>
  <si>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</si>
  <si>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</si>
  <si>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</si>
  <si>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</si>
  <si>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</si>
  <si>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</si>
  <si>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</si>
  <si>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</si>
  <si>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</si>
  <si>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</si>
  <si>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</si>
  <si>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</si>
  <si>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</si>
  <si>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</si>
  <si>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</si>
  <si>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</si>
  <si>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</si>
  <si>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</si>
  <si>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</si>
  <si>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</si>
  <si>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</si>
  <si>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</si>
  <si>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</si>
  <si>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</si>
  <si>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</si>
  <si>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</si>
  <si>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</si>
  <si>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</si>
  <si>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</si>
  <si>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</si>
  <si>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</si>
  <si>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</si>
  <si>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</si>
  <si>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</si>
  <si>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</si>
  <si>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</si>
  <si>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</si>
  <si>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</si>
  <si>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</si>
  <si>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</si>
  <si>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</si>
  <si>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</si>
  <si>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</si>
  <si>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</si>
  <si>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</si>
  <si>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</si>
  <si>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</si>
  <si>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</si>
  <si>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</si>
  <si>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</si>
  <si>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</si>
  <si>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</si>
  <si>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</si>
  <si>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</si>
  <si>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</si>
  <si>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</si>
  <si>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</si>
  <si>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</si>
  <si>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</si>
  <si>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</si>
  <si>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</si>
  <si>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</si>
  <si>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</si>
  <si>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</si>
  <si>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</si>
  <si>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</si>
  <si>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</si>
  <si>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</si>
  <si>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</si>
  <si>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</si>
  <si>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</si>
  <si>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</si>
  <si>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</si>
  <si>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</si>
  <si>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</si>
  <si>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</si>
  <si>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</si>
  <si>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</si>
  <si>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</si>
  <si>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</si>
  <si>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</si>
  <si>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</si>
  <si>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</si>
  <si>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</si>
  <si>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</si>
  <si>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</si>
  <si>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</si>
  <si>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</si>
  <si>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</si>
  <si>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</si>
  <si>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</si>
  <si>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</si>
  <si>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</si>
  <si>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</si>
  <si>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</si>
  <si>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</si>
  <si>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</si>
  <si>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</si>
  <si>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</si>
  <si>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</si>
  <si>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</si>
  <si>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</si>
  <si>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</si>
  <si>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</si>
  <si>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</si>
  <si>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</si>
  <si>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</si>
  <si>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</si>
  <si>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</si>
  <si>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</si>
  <si>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</si>
  <si>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</si>
  <si>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</si>
  <si>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</si>
  <si>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</si>
  <si>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</si>
  <si>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</si>
  <si>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</si>
  <si>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</si>
  <si>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</si>
  <si>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</si>
  <si>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</si>
  <si>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</si>
  <si>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</si>
  <si>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</si>
  <si>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</si>
  <si>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</si>
  <si>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</si>
  <si>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</si>
  <si>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</si>
  <si>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</si>
  <si>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</si>
  <si>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</si>
  <si>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</si>
  <si>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</si>
  <si>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</si>
  <si>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</si>
  <si>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</si>
  <si>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</si>
  <si>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</si>
  <si>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</si>
  <si>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</si>
  <si>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</si>
  <si>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</si>
  <si>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</si>
  <si>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</si>
  <si>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</si>
  <si>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</si>
  <si>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</si>
  <si>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</si>
  <si>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</si>
  <si>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</si>
  <si>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</si>
  <si>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</si>
  <si>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</si>
  <si>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</si>
  <si>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</si>
  <si>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</si>
  <si>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</si>
  <si>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</si>
  <si>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</si>
  <si>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</si>
  <si>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</si>
  <si>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</si>
  <si>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</si>
  <si>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</si>
  <si>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</si>
  <si>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</si>
  <si>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</si>
  <si>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</si>
  <si>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</si>
  <si>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</si>
  <si>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</si>
  <si>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</si>
  <si>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</si>
  <si>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</si>
  <si>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</si>
  <si>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</si>
  <si>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</si>
  <si>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</si>
  <si>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</si>
  <si>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</si>
  <si>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</si>
  <si>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</si>
  <si>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</si>
  <si>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</si>
  <si>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</si>
  <si>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</si>
  <si>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</si>
  <si>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</si>
  <si>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</si>
  <si>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</si>
  <si>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</si>
  <si>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</si>
  <si>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</si>
  <si>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</si>
  <si>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</si>
  <si>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</si>
  <si>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</si>
  <si>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</si>
  <si>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</si>
  <si>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</si>
  <si>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</si>
  <si>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</si>
  <si>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</si>
  <si>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</si>
  <si>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</si>
  <si>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</si>
  <si>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</si>
  <si>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</si>
  <si>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</si>
  <si>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</si>
  <si>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</si>
  <si>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</si>
  <si>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</si>
  <si>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</si>
  <si>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</si>
  <si>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</si>
  <si>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</si>
  <si>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</si>
  <si>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</si>
  <si>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</si>
  <si>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</si>
  <si>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</si>
  <si>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</si>
  <si>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</si>
  <si>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</si>
  <si>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</si>
  <si>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</si>
  <si>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</si>
  <si>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</si>
  <si>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</si>
  <si>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</si>
  <si>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</si>
  <si>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</si>
  <si>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</si>
  <si>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</si>
  <si>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</si>
  <si>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</si>
  <si>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</si>
  <si>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</si>
  <si>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</si>
  <si>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</si>
  <si>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</si>
  <si>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</si>
  <si>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</si>
  <si>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</si>
  <si>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</si>
  <si>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</si>
  <si>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</si>
  <si>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</si>
  <si>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</si>
  <si>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</si>
  <si>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</si>
  <si>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</si>
  <si>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</si>
  <si>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</si>
  <si>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</si>
  <si>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</si>
  <si>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</si>
  <si>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</si>
  <si>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</si>
  <si>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</si>
  <si>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</si>
  <si>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</si>
  <si>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</si>
  <si>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</si>
  <si>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</si>
  <si>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</si>
  <si>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</si>
  <si>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</si>
  <si>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</si>
  <si>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</si>
  <si>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</si>
  <si>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</si>
  <si>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</si>
  <si>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</si>
  <si>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</si>
  <si>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</si>
  <si>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</si>
  <si>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</si>
  <si>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</si>
  <si>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</si>
  <si>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</si>
  <si>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</si>
  <si>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</si>
  <si>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</si>
  <si>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</si>
  <si>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</si>
  <si>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</si>
  <si>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</si>
  <si>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</si>
  <si>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</si>
  <si>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</si>
  <si>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</si>
  <si>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</si>
  <si>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</si>
  <si>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</si>
  <si>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</si>
  <si>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</si>
  <si>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</si>
  <si>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</si>
  <si>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</si>
  <si>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</si>
  <si>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</si>
  <si>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</si>
  <si>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</si>
  <si>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</si>
  <si>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</si>
  <si>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</si>
  <si>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</si>
  <si>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</si>
  <si>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</si>
  <si>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</si>
  <si>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</si>
  <si>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</si>
  <si>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</si>
  <si>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</si>
  <si>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</si>
  <si>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</si>
  <si>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</si>
  <si>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</si>
  <si>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</si>
  <si>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</si>
  <si>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</si>
  <si>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</si>
  <si>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</si>
  <si>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</si>
  <si>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</si>
  <si>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</si>
  <si>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</si>
  <si>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</si>
  <si>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</si>
  <si>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</si>
  <si>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</si>
  <si>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</si>
  <si>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</si>
  <si>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</si>
  <si>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</si>
  <si>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</si>
  <si>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</si>
  <si>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</si>
  <si>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</si>
  <si>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</si>
  <si>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</si>
  <si>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</si>
  <si>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</si>
  <si>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</si>
  <si>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</si>
  <si>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</si>
  <si>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</si>
  <si>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</si>
  <si>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</si>
  <si>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</si>
  <si>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</si>
  <si>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</si>
  <si>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</si>
  <si>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</si>
  <si>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</si>
  <si>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</si>
  <si>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</si>
  <si>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</si>
  <si>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</si>
  <si>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</si>
  <si>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</si>
  <si>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</si>
  <si>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</si>
  <si>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</si>
  <si>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</si>
  <si>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</si>
  <si>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</si>
  <si>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</si>
  <si>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</si>
  <si>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</si>
  <si>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</si>
  <si>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</si>
  <si>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</si>
  <si>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</si>
  <si>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</si>
  <si>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</si>
  <si>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</si>
  <si>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</si>
  <si>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</si>
  <si>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</si>
  <si>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</si>
  <si>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</si>
  <si>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</si>
  <si>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</si>
  <si>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</si>
  <si>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</si>
  <si>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</si>
  <si>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</si>
  <si>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</si>
  <si>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</si>
  <si>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</si>
  <si>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</si>
  <si>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</si>
  <si>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</si>
  <si>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</si>
  <si>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</si>
  <si>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</si>
  <si>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</si>
  <si>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</si>
  <si>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</si>
  <si>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</si>
  <si>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</si>
  <si>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</si>
  <si>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</si>
  <si>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</si>
  <si>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</si>
  <si>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</si>
  <si>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</si>
  <si>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</si>
  <si>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</si>
  <si>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</si>
  <si>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</si>
  <si>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</si>
  <si>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</si>
  <si>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</si>
  <si>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</si>
  <si>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</si>
  <si>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</si>
  <si>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</si>
  <si>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</si>
  <si>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</si>
  <si>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</si>
  <si>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</si>
  <si>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</si>
  <si>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</si>
  <si>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</si>
  <si>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</si>
  <si>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</si>
  <si>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</si>
  <si>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</si>
  <si>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</si>
  <si>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</si>
  <si>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</si>
  <si>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</si>
  <si>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</si>
  <si>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</si>
  <si>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</si>
  <si>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</si>
  <si>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</si>
  <si>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</si>
  <si>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</si>
  <si>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</si>
  <si>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</si>
  <si>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</si>
  <si>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</si>
  <si>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</si>
  <si>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</si>
  <si>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</si>
  <si>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</si>
  <si>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</si>
  <si>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</si>
  <si>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</si>
  <si>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</si>
  <si>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</si>
  <si>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</si>
  <si>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</si>
  <si>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</si>
  <si>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</si>
  <si>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</si>
  <si>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</si>
  <si>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</si>
  <si>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</si>
  <si>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</si>
  <si>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</si>
  <si>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</si>
  <si>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</si>
  <si>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</si>
  <si>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</si>
  <si>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</si>
  <si>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</si>
  <si>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</si>
  <si>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</si>
  <si>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</si>
  <si>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</si>
  <si>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</si>
  <si>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</si>
  <si>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</si>
  <si>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</si>
  <si>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</si>
  <si>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</si>
  <si>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</si>
  <si>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</si>
  <si>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</si>
  <si>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</si>
  <si>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</si>
  <si>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</si>
  <si>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</si>
  <si>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</si>
  <si>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</si>
  <si>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</si>
  <si>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</si>
  <si>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</si>
  <si>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</si>
  <si>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</si>
  <si>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</si>
  <si>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</si>
  <si>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</si>
  <si>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</si>
  <si>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</si>
  <si>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</si>
  <si>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</si>
  <si>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</si>
  <si>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</si>
  <si>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</si>
  <si>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</si>
  <si>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</si>
  <si>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</si>
  <si>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</si>
  <si>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</si>
  <si>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</si>
  <si>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</si>
  <si>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</si>
  <si>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</si>
  <si>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</si>
  <si>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</si>
  <si>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</si>
  <si>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</si>
  <si>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</si>
  <si>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</si>
  <si>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</si>
  <si>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</si>
  <si>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</si>
  <si>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</si>
  <si>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</si>
  <si>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</si>
  <si>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</si>
  <si>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</si>
  <si>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</si>
  <si>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</si>
  <si>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</si>
  <si>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</si>
  <si>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</si>
  <si>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</si>
  <si>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</si>
  <si>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</si>
  <si>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</si>
  <si>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</si>
  <si>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</si>
  <si>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</si>
  <si>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</si>
  <si>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</si>
  <si>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</si>
  <si>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</si>
  <si>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</si>
  <si>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</si>
  <si>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</si>
  <si>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</si>
  <si>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</si>
  <si>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</si>
  <si>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</si>
  <si>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</si>
  <si>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</si>
  <si>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</si>
  <si>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</si>
  <si>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</si>
  <si>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</si>
  <si>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</si>
  <si>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</si>
  <si>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</si>
  <si>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</si>
  <si>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</si>
  <si>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</si>
  <si>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</si>
  <si>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</si>
  <si>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</si>
  <si>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</si>
  <si>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</si>
  <si>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</si>
  <si>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</si>
  <si>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</si>
  <si>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</si>
  <si>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</si>
  <si>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</si>
  <si>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</si>
  <si>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</si>
  <si>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</si>
  <si>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</si>
  <si>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</si>
  <si>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</si>
  <si>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</si>
  <si>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</si>
  <si>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</si>
  <si>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</si>
  <si>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</si>
  <si>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</si>
  <si>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</si>
  <si>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</si>
  <si>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</si>
  <si>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</si>
  <si>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</si>
  <si>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</si>
  <si>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</si>
  <si>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</si>
  <si>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</si>
  <si>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</si>
  <si>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</si>
  <si>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</si>
  <si>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</si>
  <si>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</si>
  <si>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</si>
  <si>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</si>
  <si>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</si>
  <si>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</si>
  <si>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</si>
  <si>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</si>
  <si>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</si>
  <si>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</si>
  <si>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</si>
  <si>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</si>
  <si>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</si>
  <si>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</si>
  <si>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</si>
  <si>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</si>
  <si>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</si>
  <si>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</si>
  <si>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</si>
  <si>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</si>
  <si>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</si>
  <si>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</si>
  <si>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</si>
  <si>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</si>
  <si>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</si>
  <si>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</si>
  <si>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</si>
  <si>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</si>
  <si>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</si>
  <si>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</si>
  <si>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</si>
  <si>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</si>
  <si>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</si>
  <si>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</si>
  <si>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</si>
  <si>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</si>
  <si>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</si>
  <si>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</si>
  <si>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</si>
  <si>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</si>
  <si>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</si>
  <si>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</si>
  <si>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</si>
  <si>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</si>
  <si>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</si>
  <si>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</si>
  <si>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</si>
  <si>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</si>
  <si>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</si>
  <si>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</si>
  <si>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</si>
  <si>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</si>
  <si>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</si>
  <si>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</si>
  <si>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</si>
  <si>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</si>
  <si>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</si>
  <si>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</si>
  <si>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</si>
  <si>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</si>
  <si>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</si>
  <si>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</si>
  <si>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</si>
  <si>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</si>
  <si>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</si>
  <si>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</si>
  <si>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</si>
  <si>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</si>
  <si>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</si>
  <si>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</si>
  <si>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</si>
  <si>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</si>
  <si>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</si>
  <si>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</si>
  <si>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</si>
  <si>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</si>
  <si>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</si>
  <si>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</si>
  <si>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</si>
  <si>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</si>
  <si>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</si>
  <si>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</si>
  <si>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</si>
  <si>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</si>
  <si>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</si>
  <si>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</si>
  <si>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</si>
  <si>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</si>
  <si>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</si>
  <si>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</si>
  <si>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</si>
  <si>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</si>
  <si>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</si>
  <si>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</si>
  <si>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</si>
  <si>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</si>
  <si>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</si>
  <si>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</si>
  <si>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</si>
  <si>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</si>
  <si>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</si>
  <si>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</si>
  <si>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</si>
  <si>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</si>
  <si>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</si>
  <si>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</si>
  <si>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</si>
  <si>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</si>
  <si>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</si>
  <si>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</si>
  <si>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</si>
  <si>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</si>
  <si>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</si>
  <si>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</si>
  <si>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</si>
  <si>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</si>
  <si>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</si>
  <si>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</si>
  <si>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</si>
  <si>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</si>
  <si>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</si>
  <si>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</si>
  <si>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</si>
  <si>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</si>
  <si>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</si>
  <si>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</si>
  <si>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</si>
  <si>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</si>
  <si>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</si>
  <si>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</si>
  <si>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</si>
  <si>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</si>
  <si>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</si>
  <si>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</si>
  <si>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</si>
  <si>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</si>
  <si>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</si>
  <si>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</si>
  <si>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</si>
  <si>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</si>
  <si>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</si>
  <si>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</si>
  <si>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</si>
  <si>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</si>
  <si>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</si>
  <si>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</si>
  <si>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</si>
  <si>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</si>
  <si>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</si>
  <si>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</si>
  <si>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</si>
  <si>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</si>
  <si>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</si>
  <si>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</si>
  <si>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</si>
  <si>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</si>
  <si>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</si>
  <si>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</si>
  <si>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</si>
  <si>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</si>
  <si>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</si>
  <si>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</si>
  <si>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</si>
  <si>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</si>
  <si>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</si>
  <si>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</si>
  <si>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</si>
  <si>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</si>
  <si>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</si>
  <si>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</si>
  <si>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</si>
  <si>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</si>
  <si>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</si>
  <si>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</si>
  <si>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</si>
  <si>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</si>
  <si>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</si>
  <si>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</si>
  <si>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</si>
  <si>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</si>
  <si>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</si>
  <si>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</si>
  <si>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</si>
  <si>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</si>
  <si>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</si>
  <si>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</si>
  <si>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</si>
  <si>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</si>
  <si>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</si>
  <si>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</si>
  <si>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</si>
  <si>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</si>
  <si>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</si>
  <si>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</si>
  <si>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</si>
  <si>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</si>
  <si>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</si>
  <si>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</si>
  <si>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</si>
  <si>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</si>
  <si>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</si>
  <si>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</si>
  <si>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</si>
  <si>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</si>
  <si>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</si>
  <si>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</si>
  <si>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</si>
  <si>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</si>
  <si>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</si>
  <si>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</si>
  <si>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</si>
  <si>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</si>
  <si>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</si>
  <si>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</si>
  <si>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</si>
  <si>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</si>
  <si>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</si>
  <si>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</si>
  <si>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</si>
  <si>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</si>
  <si>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</si>
  <si>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</si>
  <si>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</si>
  <si>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</si>
  <si>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</si>
  <si>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</si>
  <si>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</si>
  <si>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</si>
  <si>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</si>
  <si>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</si>
  <si>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</si>
  <si>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</si>
  <si>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</si>
  <si>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</si>
  <si>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</si>
  <si>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</si>
  <si>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</si>
  <si>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</si>
  <si>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</si>
  <si>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</si>
  <si>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</si>
  <si>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</si>
  <si>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</si>
  <si>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</si>
  <si>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</si>
  <si>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</si>
  <si>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</si>
  <si>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</si>
  <si>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</si>
  <si>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</si>
  <si>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</si>
  <si>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</si>
  <si>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</si>
  <si>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</si>
  <si>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</si>
  <si>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</si>
  <si>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</si>
  <si>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</si>
  <si>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</si>
  <si>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</si>
  <si>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</si>
  <si>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</si>
  <si>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</si>
  <si>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</si>
  <si>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</si>
  <si>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</si>
  <si>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</si>
  <si>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</si>
  <si>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</si>
  <si>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</si>
  <si>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</si>
  <si>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</si>
  <si>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</si>
  <si>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</si>
  <si>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</si>
  <si>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</si>
  <si>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</si>
  <si>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</si>
  <si>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</si>
  <si>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</si>
  <si>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</si>
  <si>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</si>
  <si>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</si>
  <si>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</si>
  <si>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</si>
  <si>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</si>
  <si>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</si>
  <si>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</si>
  <si>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</si>
  <si>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</si>
  <si>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</si>
  <si>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</si>
  <si>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</si>
  <si>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</si>
  <si>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</si>
  <si>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</si>
  <si>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</si>
  <si>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</si>
  <si>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</si>
  <si>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</si>
  <si>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</si>
  <si>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</si>
  <si>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</si>
  <si>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</si>
  <si>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</si>
  <si>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</si>
  <si>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</si>
  <si>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</si>
  <si>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</si>
  <si>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</si>
  <si>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</si>
  <si>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</si>
  <si>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</si>
  <si>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</si>
  <si>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</si>
  <si>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</si>
  <si>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</si>
  <si>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</si>
  <si>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</si>
  <si>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</si>
  <si>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</si>
  <si>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</si>
  <si>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</si>
  <si>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</si>
  <si>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</si>
  <si>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</si>
  <si>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</si>
  <si>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</si>
  <si>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</si>
  <si>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</si>
  <si>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</si>
  <si>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</si>
  <si>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</si>
  <si>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</si>
  <si>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</si>
  <si>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</si>
  <si>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</si>
  <si>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</si>
  <si>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</si>
  <si>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</si>
  <si>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</si>
  <si>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</si>
  <si>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</si>
  <si>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</si>
  <si>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</si>
  <si>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</si>
  <si>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</si>
  <si>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</si>
  <si>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</si>
  <si>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</si>
  <si>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</si>
  <si>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</si>
  <si>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</si>
  <si>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</si>
  <si>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</si>
  <si>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</si>
  <si>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</si>
  <si>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</si>
  <si>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</si>
  <si>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</si>
  <si>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</si>
  <si>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</si>
  <si>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</si>
  <si>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</si>
  <si>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</si>
  <si>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</si>
  <si>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</si>
  <si>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</si>
  <si>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</si>
  <si>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</si>
  <si>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</si>
  <si>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</si>
  <si>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</si>
  <si>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</si>
  <si>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</si>
  <si>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</si>
  <si>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</si>
  <si>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</si>
  <si>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</si>
  <si>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</si>
  <si>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</si>
  <si>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</si>
  <si>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</si>
  <si>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</si>
  <si>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</si>
  <si>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</si>
  <si>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</si>
  <si>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</si>
  <si>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</si>
  <si>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</si>
  <si>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</si>
  <si>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</si>
  <si>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</si>
  <si>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</si>
  <si>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</si>
  <si>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</si>
  <si>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</si>
  <si>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</si>
  <si>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</si>
  <si>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</si>
  <si>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</si>
  <si>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</si>
  <si>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</si>
  <si>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</si>
  <si>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</si>
  <si>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</si>
  <si>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</si>
  <si>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</si>
  <si>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</si>
  <si>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</si>
  <si>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</si>
  <si>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</si>
  <si>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</si>
  <si>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</si>
  <si>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</si>
  <si>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</si>
  <si>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</si>
  <si>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</si>
  <si>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</si>
  <si>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</si>
  <si>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</si>
  <si>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</si>
  <si>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</si>
  <si>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</si>
  <si>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</si>
  <si>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</si>
  <si>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</si>
  <si>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</si>
  <si>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</si>
  <si>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</si>
  <si>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</si>
  <si>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</si>
  <si>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</si>
  <si>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</si>
  <si>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</si>
  <si>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</si>
  <si>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</si>
  <si>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</si>
  <si>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</si>
  <si>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</si>
  <si>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</si>
  <si>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</si>
  <si>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</si>
  <si>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</si>
  <si>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</si>
  <si>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</si>
  <si>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</si>
  <si>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</si>
  <si>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</si>
  <si>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</si>
  <si>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</si>
  <si>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</si>
  <si>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</si>
  <si>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</si>
  <si>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</si>
  <si>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</si>
  <si>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</si>
  <si>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</si>
  <si>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</si>
  <si>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</si>
  <si>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</si>
  <si>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</si>
  <si>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</si>
  <si>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</si>
  <si>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</si>
  <si>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</si>
  <si>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</si>
  <si>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</si>
  <si>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</si>
  <si>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</si>
  <si>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</si>
  <si>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</si>
  <si>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</si>
  <si>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</si>
  <si>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</si>
  <si>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</si>
  <si>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</si>
  <si>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</si>
  <si>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</si>
  <si>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</si>
  <si>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</si>
  <si>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</si>
  <si>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</si>
  <si>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</si>
  <si>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</si>
  <si>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</si>
  <si>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</si>
  <si>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</si>
  <si>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</si>
  <si>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</si>
  <si>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</si>
  <si>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</si>
  <si>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</si>
  <si>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</si>
  <si>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</si>
  <si>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</si>
  <si>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</si>
  <si>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</si>
  <si>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</si>
  <si>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</si>
  <si>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</si>
  <si>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</si>
  <si>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</si>
  <si>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</si>
  <si>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</si>
  <si>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</si>
  <si>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</si>
  <si>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</si>
  <si>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</si>
  <si>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</si>
  <si>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</si>
  <si>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</si>
  <si>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</si>
  <si>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</si>
  <si>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</si>
  <si>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</si>
  <si>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</si>
  <si>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</si>
  <si>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</si>
  <si>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</si>
  <si>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</si>
  <si>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</si>
  <si>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</si>
  <si>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</si>
  <si>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</si>
  <si>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</si>
  <si>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</si>
  <si>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</si>
  <si>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</si>
  <si>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</si>
  <si>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</si>
  <si>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</si>
  <si>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</si>
  <si>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</si>
  <si>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</si>
  <si>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</si>
  <si>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</si>
  <si>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</si>
  <si>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</si>
  <si>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</si>
  <si>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</si>
  <si>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</si>
  <si>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</si>
  <si>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</si>
  <si>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</si>
  <si>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</si>
  <si>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</si>
  <si>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</si>
  <si>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</si>
  <si>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</si>
  <si>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</si>
  <si>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</si>
  <si>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</si>
  <si>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</si>
  <si>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</si>
  <si>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</si>
  <si>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</si>
  <si>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</si>
  <si>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</si>
  <si>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</si>
  <si>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</si>
  <si>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</si>
  <si>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</si>
  <si>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</si>
  <si>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</si>
  <si>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</si>
  <si>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</si>
  <si>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</si>
  <si>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</si>
  <si>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</si>
  <si>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</si>
  <si>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</si>
  <si>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</si>
  <si>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</si>
  <si>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</si>
  <si>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</si>
  <si>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</si>
  <si>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</si>
  <si>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</si>
  <si>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</si>
  <si>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</si>
  <si>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</si>
  <si>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</si>
  <si>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</si>
  <si>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</si>
  <si>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</si>
  <si>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</si>
  <si>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</si>
  <si>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</si>
  <si>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</si>
  <si>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</si>
  <si>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</si>
  <si>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</si>
  <si>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</si>
  <si>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</si>
  <si>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</si>
  <si>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</si>
  <si>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</si>
  <si>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</si>
  <si>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</si>
  <si>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</si>
  <si>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</si>
  <si>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</si>
  <si>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</si>
  <si>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</si>
  <si>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</si>
  <si>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</si>
  <si>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</si>
  <si>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</si>
  <si>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</si>
  <si>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</si>
  <si>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</si>
  <si>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</si>
  <si>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</si>
  <si>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</si>
  <si>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</si>
  <si>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</si>
  <si>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</si>
  <si>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</si>
  <si>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</si>
  <si>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</si>
  <si>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</si>
  <si>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</si>
  <si>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</si>
  <si>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</si>
  <si>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</si>
  <si>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</si>
  <si>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</si>
  <si>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</si>
  <si>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</si>
  <si>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</si>
  <si>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</si>
  <si>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</si>
  <si>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</si>
  <si>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</si>
  <si>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</si>
  <si>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</si>
  <si>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</si>
  <si>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</si>
  <si>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</si>
  <si>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</si>
  <si>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</si>
  <si>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</si>
  <si>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</si>
  <si>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</si>
  <si>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</si>
  <si>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</si>
  <si>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</si>
  <si>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</si>
  <si>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</si>
  <si>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</si>
  <si>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</si>
  <si>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</si>
  <si>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</si>
  <si>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</si>
  <si>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</si>
  <si>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</si>
  <si>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</si>
  <si>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</si>
  <si>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</si>
  <si>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</si>
  <si>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</si>
  <si>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</si>
  <si>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</si>
  <si>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</si>
  <si>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</si>
  <si>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</si>
  <si>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</si>
  <si>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</si>
  <si>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</si>
  <si>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</si>
  <si>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</si>
  <si>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</si>
  <si>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</si>
  <si>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</si>
  <si>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</si>
  <si>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</si>
  <si>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</si>
  <si>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</si>
  <si>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</si>
  <si>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</si>
  <si>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</si>
  <si>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</si>
  <si>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</si>
  <si>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</si>
  <si>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</si>
  <si>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</si>
  <si>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</si>
  <si>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</si>
  <si>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</si>
  <si>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</si>
  <si>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</si>
  <si>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</si>
  <si>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</si>
  <si>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</si>
  <si>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</si>
  <si>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</si>
  <si>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</si>
  <si>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</si>
  <si>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</si>
  <si>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</si>
  <si>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</si>
  <si>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</si>
  <si>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</si>
  <si>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</si>
  <si>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</si>
  <si>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</si>
  <si>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</si>
  <si>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</si>
  <si>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</si>
  <si>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</si>
  <si>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</si>
  <si>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</si>
  <si>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</si>
  <si>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</si>
  <si>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</si>
  <si>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</si>
  <si>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</si>
  <si>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</si>
  <si>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</si>
  <si>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</si>
  <si>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</si>
  <si>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</si>
  <si>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</si>
  <si>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</si>
  <si>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</si>
  <si>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</si>
  <si>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</si>
  <si>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</si>
  <si>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</si>
  <si>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</si>
  <si>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</si>
  <si>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</si>
  <si>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</si>
  <si>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</si>
  <si>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</si>
  <si>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</si>
  <si>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</si>
  <si>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</si>
  <si>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</si>
  <si>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</si>
  <si>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</si>
  <si>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</si>
  <si>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</si>
  <si>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</si>
  <si>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</si>
  <si>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</si>
  <si>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</si>
  <si>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</si>
  <si>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</si>
  <si>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</si>
  <si>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</si>
  <si>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</si>
  <si>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</si>
  <si>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</si>
  <si>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</si>
  <si>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</si>
  <si>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</si>
  <si>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</si>
  <si>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</si>
  <si>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</si>
  <si>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</si>
  <si>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</si>
  <si>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</si>
  <si>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</si>
  <si>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</si>
  <si>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</si>
  <si>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</si>
  <si>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</si>
  <si>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</si>
  <si>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</si>
  <si>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</si>
  <si>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</si>
  <si>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</si>
  <si>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</si>
  <si>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</si>
  <si>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</si>
  <si>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</si>
  <si>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</si>
  <si>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</si>
  <si>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</si>
  <si>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</si>
  <si>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</si>
  <si>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</si>
  <si>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</si>
  <si>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</si>
  <si>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</si>
  <si>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</si>
  <si>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</si>
  <si>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</si>
  <si>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</si>
  <si>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</si>
  <si>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</si>
  <si>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</si>
  <si>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</si>
  <si>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</si>
  <si>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</si>
  <si>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</si>
  <si>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</si>
  <si>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</si>
  <si>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</si>
  <si>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</si>
  <si>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</si>
  <si>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</si>
  <si>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</si>
  <si>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</si>
  <si>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</si>
  <si>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</si>
  <si>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</si>
  <si>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</si>
  <si>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</si>
  <si>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</si>
  <si>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</si>
  <si>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</si>
  <si>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</si>
  <si>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</si>
  <si>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</si>
  <si>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</si>
  <si>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</si>
  <si>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</si>
  <si>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</si>
  <si>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</si>
  <si>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</si>
  <si>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</si>
  <si>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</si>
  <si>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</si>
  <si>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</si>
  <si>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</si>
  <si>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</si>
  <si>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</si>
  <si>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</si>
  <si>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</si>
  <si>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</si>
  <si>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</si>
  <si>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</si>
  <si>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</si>
  <si>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</si>
  <si>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</si>
  <si>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</si>
  <si>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</si>
  <si>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</si>
  <si>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</si>
  <si>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</si>
  <si>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</si>
  <si>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</si>
  <si>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</si>
  <si>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</si>
  <si>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</si>
  <si>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</si>
  <si>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</si>
  <si>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</si>
  <si>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</si>
  <si>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</si>
  <si>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</si>
  <si>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</si>
  <si>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</si>
  <si>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</si>
  <si>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</si>
  <si>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</si>
  <si>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</si>
  <si>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</si>
  <si>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</si>
  <si>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</si>
  <si>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</si>
  <si>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</si>
  <si>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</si>
  <si>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</si>
  <si>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</si>
  <si>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</si>
  <si>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</si>
  <si>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</si>
  <si>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</si>
  <si>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</si>
  <si>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</si>
  <si>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</si>
  <si>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</si>
  <si>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</si>
  <si>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</si>
  <si>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</si>
  <si>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</si>
  <si>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</si>
  <si>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</si>
  <si>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</si>
  <si>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</si>
  <si>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</si>
  <si>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</si>
  <si>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</si>
  <si>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</si>
  <si>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</si>
  <si>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</si>
  <si>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</si>
  <si>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</si>
  <si>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</si>
  <si>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</si>
  <si>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</si>
  <si>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</si>
  <si>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</si>
  <si>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</si>
  <si>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</si>
  <si>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</si>
  <si>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</si>
  <si>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</si>
  <si>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</si>
  <si>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</si>
  <si>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</si>
  <si>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</si>
  <si>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</si>
  <si>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</si>
  <si>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</si>
  <si>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</si>
  <si>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</si>
  <si>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</si>
  <si>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</si>
  <si>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</si>
  <si>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</si>
  <si>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</si>
  <si>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</si>
  <si>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</si>
  <si>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</si>
  <si>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</si>
  <si>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</si>
  <si>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</si>
  <si>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</si>
  <si>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</si>
  <si>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</si>
  <si>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</si>
  <si>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</si>
  <si>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</si>
  <si>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</si>
  <si>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</si>
  <si>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</si>
  <si>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</si>
  <si>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</si>
  <si>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</si>
  <si>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</si>
  <si>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</si>
  <si>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</si>
  <si>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</si>
  <si>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</si>
  <si>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</si>
  <si>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</si>
  <si>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</si>
  <si>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</si>
  <si>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</si>
  <si>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</si>
  <si>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</si>
  <si>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</si>
  <si>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</si>
  <si>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</si>
  <si>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</si>
  <si>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</si>
  <si>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</si>
  <si>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</si>
  <si>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</si>
  <si>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</si>
  <si>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</si>
  <si>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</si>
  <si>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</si>
  <si>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</si>
  <si>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</si>
  <si>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</si>
  <si>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</si>
  <si>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</si>
  <si>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</si>
  <si>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</si>
  <si>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</si>
  <si>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</si>
  <si>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</si>
  <si>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</si>
  <si>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</si>
  <si>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</si>
  <si>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</si>
  <si>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</si>
  <si>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</si>
  <si>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</si>
  <si>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</si>
  <si>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</si>
  <si>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</si>
  <si>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</si>
  <si>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</si>
  <si>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</si>
  <si>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</si>
  <si>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</si>
  <si>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</si>
  <si>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</si>
  <si>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</si>
  <si>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</si>
  <si>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</si>
  <si>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</si>
  <si>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</si>
  <si>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</si>
  <si>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</si>
  <si>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</si>
  <si>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</si>
  <si>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</si>
  <si>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</si>
  <si>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</si>
  <si>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</si>
  <si>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</si>
  <si>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</si>
  <si>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</si>
  <si>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</si>
  <si>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</si>
  <si>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</si>
  <si>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</si>
  <si>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</si>
  <si>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</si>
  <si>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</si>
  <si>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</si>
  <si>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</si>
  <si>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</si>
  <si>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</si>
  <si>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</si>
  <si>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</si>
  <si>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</si>
  <si>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</si>
  <si>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</si>
  <si>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</si>
  <si>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</si>
  <si>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</si>
  <si>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</si>
  <si>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</si>
  <si>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</si>
  <si>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</si>
  <si>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</si>
  <si>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</si>
  <si>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</si>
  <si>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</si>
  <si>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</si>
  <si>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</si>
  <si>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</si>
  <si>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</si>
  <si>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</si>
  <si>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</si>
  <si>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</si>
  <si>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</si>
  <si>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</si>
  <si>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</si>
  <si>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</si>
  <si>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</si>
  <si>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</si>
  <si>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</si>
  <si>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</si>
  <si>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</si>
  <si>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</si>
  <si>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</si>
  <si>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</si>
  <si>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</si>
  <si>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</si>
  <si>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</si>
  <si>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</si>
  <si>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</si>
  <si>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</si>
  <si>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</si>
  <si>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</si>
  <si>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</si>
  <si>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</si>
  <si>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</si>
  <si>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</si>
  <si>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</si>
  <si>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</si>
  <si>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</si>
  <si>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</si>
  <si>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</si>
  <si>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</si>
  <si>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</si>
  <si>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</si>
  <si>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</si>
  <si>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</si>
  <si>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</si>
  <si>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</si>
  <si>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</si>
  <si>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</si>
  <si>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</si>
  <si>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</si>
  <si>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</si>
  <si>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</si>
  <si>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</si>
  <si>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</si>
  <si>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</si>
  <si>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</si>
  <si>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</si>
  <si>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</si>
  <si>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</si>
  <si>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</si>
  <si>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</si>
  <si>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</si>
  <si>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</si>
  <si>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</si>
  <si>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</si>
  <si>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</si>
  <si>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</si>
  <si>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</si>
  <si>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</si>
  <si>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</si>
  <si>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</si>
  <si>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</si>
  <si>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</si>
  <si>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</si>
  <si>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</si>
  <si>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</si>
  <si>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</si>
  <si>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</si>
  <si>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</si>
  <si>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</si>
  <si>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</si>
  <si>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</si>
  <si>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</si>
  <si>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</si>
  <si>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</si>
  <si>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</si>
  <si>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</si>
  <si>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</si>
  <si>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</si>
  <si>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</si>
  <si>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</si>
  <si>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</si>
  <si>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</si>
  <si>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</si>
  <si>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</si>
  <si>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</si>
  <si>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</si>
  <si>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</si>
  <si>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</si>
  <si>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</si>
  <si>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</si>
  <si>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</si>
  <si>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</si>
  <si>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</si>
  <si>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</si>
  <si>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</si>
  <si>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</si>
  <si>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</si>
  <si>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</si>
  <si>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</si>
  <si>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</si>
  <si>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</si>
  <si>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</si>
  <si>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</si>
  <si>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</si>
  <si>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</si>
  <si>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</si>
  <si>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</si>
  <si>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</si>
  <si>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</si>
  <si>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</si>
  <si>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</si>
  <si>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</si>
  <si>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</si>
  <si>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</si>
  <si>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</si>
  <si>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</si>
  <si>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</si>
  <si>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</si>
  <si>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</si>
  <si>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</si>
  <si>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</si>
  <si>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</si>
  <si>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</si>
  <si>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</si>
  <si>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</si>
  <si>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</si>
  <si>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</si>
  <si>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</si>
  <si>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</si>
  <si>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</si>
  <si>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</si>
  <si>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</si>
  <si>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</si>
  <si>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</si>
  <si>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</si>
  <si>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</si>
  <si>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</si>
  <si>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</si>
  <si>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</si>
  <si>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</si>
  <si>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</si>
  <si>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</si>
  <si>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</si>
  <si>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</si>
  <si>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</si>
  <si>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</si>
  <si>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</si>
  <si>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</si>
  <si>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</si>
  <si>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</si>
  <si>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</si>
  <si>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</si>
  <si>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</si>
  <si>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</si>
  <si>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</si>
  <si>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</si>
  <si>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</si>
  <si>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</si>
  <si>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</si>
  <si>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</si>
  <si>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</si>
  <si>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</si>
  <si>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</si>
  <si>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</si>
  <si>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</si>
  <si>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</si>
  <si>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</si>
  <si>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</si>
  <si>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</si>
  <si>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</si>
  <si>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</si>
  <si>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</si>
  <si>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</si>
  <si>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</si>
  <si>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</si>
  <si>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</si>
  <si>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</si>
  <si>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</si>
  <si>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</si>
  <si>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</si>
  <si>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</si>
  <si>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</si>
  <si>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</si>
  <si>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</si>
  <si>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</si>
  <si>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</si>
  <si>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</si>
  <si>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</si>
  <si>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</si>
  <si>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</si>
  <si>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</si>
  <si>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</si>
  <si>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</si>
  <si>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</si>
  <si>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</si>
  <si>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</si>
  <si>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</si>
  <si>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</si>
  <si>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</si>
  <si>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</si>
  <si>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</si>
  <si>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</si>
  <si>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</si>
  <si>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</si>
  <si>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</si>
  <si>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</si>
  <si>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</si>
  <si>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</si>
  <si>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</si>
  <si>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</si>
  <si>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</si>
  <si>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</si>
  <si>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</si>
  <si>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</si>
  <si>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</si>
  <si>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</si>
  <si>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</si>
  <si>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</si>
  <si>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</si>
  <si>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</si>
  <si>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</si>
  <si>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</si>
  <si>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</si>
  <si>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</si>
  <si>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</si>
  <si>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</si>
  <si>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</si>
  <si>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</si>
  <si>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</si>
  <si>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</si>
  <si>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</si>
  <si>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</si>
  <si>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</si>
  <si>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</si>
  <si>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</si>
  <si>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</si>
  <si>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</si>
  <si>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</si>
  <si>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</si>
  <si>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</si>
  <si>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</si>
  <si>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</si>
  <si>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</si>
  <si>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</si>
  <si>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</si>
  <si>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</si>
  <si>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</si>
  <si>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</si>
  <si>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</si>
  <si>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</si>
  <si>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</si>
  <si>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</si>
  <si>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</si>
  <si>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</si>
  <si>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</si>
  <si>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</si>
  <si>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</si>
  <si>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</si>
  <si>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</si>
  <si>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</si>
  <si>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</si>
  <si>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</si>
  <si>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</si>
  <si>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</si>
  <si>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</si>
  <si>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</si>
  <si>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</si>
  <si>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</si>
  <si>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</si>
  <si>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</si>
  <si>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</si>
  <si>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</si>
  <si>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</si>
  <si>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</si>
  <si>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</si>
  <si>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</si>
  <si>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</si>
  <si>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</si>
  <si>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</si>
  <si>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</si>
  <si>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</si>
  <si>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</si>
  <si>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</si>
  <si>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</si>
  <si>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</si>
  <si>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</si>
  <si>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</si>
  <si>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</si>
  <si>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</si>
  <si>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</si>
  <si>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</si>
  <si>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</si>
  <si>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</si>
  <si>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</si>
  <si>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</si>
  <si>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</si>
  <si>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</si>
  <si>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</si>
  <si>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</si>
  <si>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</si>
  <si>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</si>
  <si>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</si>
  <si>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</si>
  <si>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</si>
  <si>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</si>
  <si>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</si>
  <si>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</si>
  <si>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</si>
  <si>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</si>
  <si>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</si>
  <si>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</si>
  <si>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</si>
  <si>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</si>
  <si>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</si>
  <si>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</si>
  <si>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</si>
  <si>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</si>
  <si>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</si>
  <si>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</si>
  <si>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</si>
  <si>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</si>
  <si>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</si>
  <si>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</si>
  <si>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</si>
  <si>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</si>
  <si>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</si>
  <si>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</si>
  <si>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</si>
  <si>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</si>
  <si>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</si>
  <si>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</si>
  <si>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</si>
  <si>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</si>
  <si>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</si>
  <si>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</si>
  <si>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</si>
  <si>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</si>
  <si>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</si>
  <si>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</si>
  <si>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</si>
  <si>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</si>
  <si>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</si>
  <si>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</si>
  <si>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</si>
  <si>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</si>
  <si>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</si>
  <si>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</si>
  <si>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</si>
  <si>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</si>
  <si>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</si>
  <si>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</si>
  <si>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</si>
  <si>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</si>
  <si>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</si>
  <si>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</si>
  <si>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</si>
  <si>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</si>
  <si>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</si>
  <si>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</si>
  <si>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</si>
  <si>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</si>
  <si>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</si>
  <si>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</si>
  <si>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</si>
  <si>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</si>
  <si>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</si>
  <si>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</si>
  <si>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</si>
  <si>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</si>
  <si>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</si>
  <si>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</si>
  <si>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</si>
  <si>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</si>
  <si>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</si>
  <si>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</si>
  <si>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</si>
  <si>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</si>
  <si>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</si>
  <si>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</si>
  <si>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</si>
  <si>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</si>
  <si>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</si>
  <si>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</si>
  <si>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</si>
  <si>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</si>
  <si>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</si>
  <si>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</si>
  <si>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</si>
  <si>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</si>
  <si>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</si>
  <si>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</si>
  <si>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</si>
  <si>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</si>
  <si>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</si>
  <si>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</si>
  <si>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</si>
  <si>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</si>
  <si>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</si>
  <si>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</si>
  <si>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</si>
  <si>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</si>
  <si>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</si>
  <si>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</si>
  <si>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</si>
  <si>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</si>
  <si>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</si>
  <si>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</si>
  <si>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</si>
  <si>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</si>
  <si>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</si>
  <si>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</si>
  <si>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</si>
  <si>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</si>
  <si>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</si>
  <si>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</si>
  <si>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</si>
  <si>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</si>
  <si>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</si>
  <si>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</si>
  <si>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</si>
  <si>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</si>
  <si>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</si>
  <si>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</si>
  <si>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</si>
  <si>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</si>
  <si>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</si>
  <si>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</si>
  <si>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</si>
  <si>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</si>
  <si>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</si>
  <si>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</si>
  <si>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</si>
  <si>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</si>
  <si>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</si>
  <si>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</si>
  <si>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</si>
  <si>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</si>
  <si>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</si>
  <si>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</si>
  <si>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</si>
  <si>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</si>
  <si>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</si>
  <si>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</si>
  <si>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</si>
  <si>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</si>
  <si>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</si>
  <si>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</si>
  <si>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</si>
  <si>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</si>
  <si>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</si>
  <si>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</si>
  <si>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</si>
  <si>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</si>
  <si>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</si>
  <si>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</si>
  <si>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</si>
  <si>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</si>
  <si>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</si>
  <si>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</si>
  <si>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</si>
  <si>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</si>
  <si>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</si>
  <si>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</si>
  <si>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</si>
  <si>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</si>
  <si>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</si>
  <si>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</si>
  <si>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</si>
  <si>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</si>
  <si>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</si>
  <si>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</si>
  <si>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</si>
  <si>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</si>
  <si>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</si>
  <si>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</si>
  <si>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</si>
  <si>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</si>
  <si>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</si>
  <si>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</si>
  <si>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</si>
  <si>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</si>
  <si>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</si>
  <si>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</si>
  <si>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</si>
  <si>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</si>
  <si>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</si>
  <si>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</si>
  <si>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</si>
  <si>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</si>
  <si>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</si>
  <si>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</si>
  <si>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</si>
  <si>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</si>
  <si>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</si>
  <si>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</si>
  <si>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</si>
  <si>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</si>
  <si>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</si>
  <si>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</si>
  <si>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</si>
  <si>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</si>
  <si>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</si>
  <si>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</si>
  <si>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</si>
  <si>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</si>
  <si>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</si>
  <si>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</si>
  <si>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</si>
  <si>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</si>
  <si>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</si>
  <si>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</si>
  <si>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</si>
  <si>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</si>
  <si>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</si>
  <si>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</si>
  <si>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</si>
  <si>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</si>
  <si>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</si>
  <si>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</si>
  <si>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</si>
  <si>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</si>
  <si>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</si>
  <si>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</si>
  <si>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</si>
  <si>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</si>
  <si>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</si>
  <si>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</si>
  <si>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</si>
  <si>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</si>
  <si>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</si>
  <si>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</si>
  <si>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</si>
  <si>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</si>
  <si>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</si>
  <si>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</si>
  <si>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</si>
  <si>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</si>
  <si>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</si>
  <si>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</si>
  <si>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</si>
  <si>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</si>
  <si>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</si>
  <si>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</si>
  <si>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</si>
  <si>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</si>
  <si>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</si>
  <si>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</si>
  <si>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</si>
  <si>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</si>
  <si>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</si>
  <si>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</si>
  <si>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</si>
  <si>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</si>
  <si>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</si>
  <si>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</si>
  <si>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</si>
  <si>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</si>
  <si>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</si>
  <si>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</si>
  <si>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</si>
  <si>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</si>
  <si>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</si>
  <si>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</si>
  <si>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</si>
  <si>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</si>
  <si>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</si>
  <si>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</si>
  <si>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</si>
  <si>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</si>
  <si>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</si>
  <si>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</si>
  <si>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</si>
  <si>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</si>
  <si>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</si>
  <si>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</si>
  <si>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</si>
  <si>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</si>
  <si>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</si>
  <si>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</si>
  <si>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</si>
  <si>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</si>
  <si>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</si>
  <si>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</si>
  <si>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</si>
  <si>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</si>
  <si>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</si>
  <si>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</si>
  <si>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</si>
  <si>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</si>
  <si>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</si>
  <si>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</si>
  <si>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</si>
  <si>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</si>
  <si>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</si>
  <si>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</si>
  <si>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</si>
  <si>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</si>
  <si>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</si>
  <si>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</si>
  <si>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</si>
  <si>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</si>
  <si>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</si>
  <si>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</si>
  <si>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</si>
  <si>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</si>
  <si>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</si>
  <si>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</si>
  <si>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</si>
  <si>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</si>
  <si>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</si>
  <si>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</si>
  <si>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</si>
  <si>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</si>
  <si>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</si>
  <si>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</si>
  <si>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</si>
  <si>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</si>
  <si>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</si>
  <si>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</si>
  <si>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</si>
  <si>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</si>
  <si>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</si>
  <si>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</si>
  <si>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</si>
  <si>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</si>
  <si>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</si>
  <si>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</si>
  <si>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</si>
  <si>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</si>
  <si>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</si>
  <si>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</si>
  <si>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</si>
  <si>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</si>
  <si>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</si>
  <si>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</si>
  <si>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</si>
  <si>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</si>
  <si>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</si>
  <si>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</si>
  <si>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</si>
  <si>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</si>
  <si>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</si>
  <si>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</si>
  <si>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</si>
  <si>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</si>
  <si>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</si>
  <si>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</si>
  <si>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</si>
  <si>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</si>
  <si>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</si>
  <si>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</si>
  <si>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</si>
  <si>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</si>
  <si>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</si>
  <si>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</si>
  <si>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</si>
  <si>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</si>
  <si>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</si>
  <si>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</si>
  <si>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</si>
  <si>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</si>
  <si>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</si>
  <si>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</si>
  <si>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</si>
  <si>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</si>
  <si>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</si>
  <si>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</si>
  <si>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</si>
  <si>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</si>
  <si>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</si>
  <si>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</si>
  <si>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</si>
  <si>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</si>
  <si>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</si>
  <si>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</si>
  <si>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</si>
  <si>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</si>
  <si>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</si>
  <si>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</si>
  <si>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</si>
  <si>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</si>
  <si>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</si>
  <si>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</si>
  <si>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</si>
  <si>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</si>
  <si>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</si>
  <si>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</si>
  <si>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</si>
  <si>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</si>
  <si>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</si>
  <si>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</si>
  <si>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</si>
  <si>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</si>
  <si>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</si>
  <si>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</si>
  <si>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</si>
  <si>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</si>
  <si>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</si>
  <si>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</si>
  <si>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</si>
  <si>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</si>
  <si>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</si>
  <si>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</si>
  <si>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</si>
  <si>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</si>
  <si>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</si>
  <si>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</si>
  <si>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</si>
  <si>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</si>
  <si>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</si>
  <si>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</si>
  <si>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</si>
  <si>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</si>
  <si>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</si>
  <si>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</si>
  <si>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</si>
  <si>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</si>
  <si>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</si>
  <si>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</si>
  <si>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</si>
  <si>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</si>
  <si>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</si>
  <si>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</si>
  <si>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</si>
  <si>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</si>
  <si>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</si>
  <si>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</si>
  <si>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</si>
  <si>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</si>
  <si>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</si>
  <si>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</si>
  <si>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</si>
  <si>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</si>
  <si>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</si>
  <si>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</si>
  <si>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</si>
  <si>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</si>
  <si>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</si>
  <si>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</si>
  <si>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</si>
  <si>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</si>
  <si>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</si>
  <si>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</si>
  <si>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</si>
  <si>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</si>
  <si>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</si>
  <si>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</si>
  <si>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</si>
  <si>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</si>
  <si>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</si>
  <si>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</si>
  <si>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</si>
  <si>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</si>
  <si>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</si>
  <si>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</si>
  <si>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</si>
  <si>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</si>
  <si>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</si>
  <si>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</si>
  <si>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</si>
  <si>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</si>
  <si>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</si>
  <si>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</si>
  <si>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</si>
  <si>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</si>
  <si>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</si>
  <si>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</si>
  <si>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</si>
  <si>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</si>
  <si>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</si>
  <si>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</si>
  <si>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</si>
  <si>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</si>
  <si>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</si>
  <si>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</si>
  <si>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</si>
  <si>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</si>
  <si>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</si>
  <si>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</si>
  <si>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</si>
  <si>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</si>
  <si>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</si>
  <si>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</si>
  <si>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</si>
  <si>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</si>
  <si>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</si>
  <si>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</si>
  <si>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</si>
  <si>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</si>
  <si>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</si>
  <si>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</si>
  <si>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</si>
  <si>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</si>
  <si>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</si>
  <si>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</si>
  <si>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</si>
  <si>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</si>
  <si>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</si>
  <si>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</si>
  <si>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</si>
  <si>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</si>
  <si>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</si>
  <si>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</si>
  <si>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</si>
  <si>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</si>
  <si>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</si>
  <si>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</si>
  <si>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</si>
  <si>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</si>
  <si>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</si>
  <si>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</si>
  <si>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</si>
  <si>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</si>
  <si>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</si>
  <si>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</si>
  <si>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</si>
  <si>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</si>
  <si>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</si>
  <si>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</si>
  <si>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</si>
  <si>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</si>
  <si>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</si>
  <si>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</si>
  <si>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</si>
  <si>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</si>
  <si>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</si>
  <si>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</si>
  <si>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</si>
  <si>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</si>
  <si>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</si>
  <si>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</si>
  <si>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</si>
  <si>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</si>
  <si>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</si>
  <si>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</si>
  <si>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</si>
  <si>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</si>
  <si>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</si>
  <si>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</si>
  <si>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</si>
  <si>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</si>
  <si>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</si>
  <si>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</si>
  <si>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</si>
  <si>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</si>
  <si>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</si>
  <si>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</si>
  <si>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</si>
  <si>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</si>
  <si>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</si>
  <si>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</si>
  <si>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</si>
  <si>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</si>
  <si>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</si>
  <si>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</si>
  <si>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</si>
  <si>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</si>
  <si>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</si>
  <si>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</si>
  <si>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</si>
  <si>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</si>
  <si>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</si>
  <si>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</si>
  <si>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</si>
  <si>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</si>
  <si>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</si>
  <si>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</si>
  <si>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</si>
  <si>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</si>
  <si>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</si>
  <si>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</si>
  <si>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</si>
  <si>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</si>
  <si>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</si>
  <si>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</si>
  <si>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</si>
  <si>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</si>
  <si>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</si>
  <si>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</si>
  <si>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</si>
  <si>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</si>
  <si>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</si>
  <si>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</si>
  <si>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</si>
  <si>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</si>
  <si>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</si>
  <si>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</si>
  <si>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</si>
  <si>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</si>
  <si>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</si>
  <si>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</si>
  <si>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</si>
  <si>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</si>
  <si>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</si>
  <si>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</si>
  <si>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</si>
  <si>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</si>
  <si>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</si>
  <si>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</si>
  <si>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</si>
  <si>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</si>
  <si>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</si>
  <si>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</si>
  <si>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</si>
  <si>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</si>
  <si>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</si>
  <si>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</si>
  <si>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</si>
  <si>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</si>
  <si>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</si>
  <si>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</si>
  <si>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</si>
  <si>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</si>
  <si>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</si>
  <si>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</si>
  <si>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</si>
  <si>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</si>
  <si>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</si>
  <si>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</si>
  <si>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</si>
  <si>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</si>
  <si>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</si>
  <si>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</si>
  <si>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</si>
  <si>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</si>
  <si>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</si>
  <si>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</si>
  <si>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</si>
  <si>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</si>
  <si>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</si>
  <si>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</si>
  <si>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</si>
  <si>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</si>
  <si>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</si>
  <si>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</si>
  <si>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</si>
  <si>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</si>
  <si>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</si>
  <si>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</si>
  <si>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</si>
  <si>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</si>
  <si>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</si>
  <si>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</si>
  <si>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</si>
  <si>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</si>
  <si>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</si>
  <si>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</si>
  <si>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</si>
  <si>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</si>
  <si>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</si>
  <si>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</si>
  <si>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</si>
  <si>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</si>
  <si>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</si>
  <si>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</si>
  <si>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</si>
  <si>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</si>
  <si>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</si>
  <si>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</si>
  <si>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</si>
  <si>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</si>
  <si>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</si>
  <si>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</si>
  <si>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</si>
  <si>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</si>
  <si>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</si>
  <si>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</si>
  <si>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</si>
  <si>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</si>
  <si>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</si>
  <si>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</si>
  <si>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</si>
  <si>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</si>
  <si>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</si>
  <si>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</si>
  <si>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</si>
  <si>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</si>
  <si>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</si>
  <si>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</si>
  <si>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</si>
  <si>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</si>
  <si>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</si>
  <si>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</si>
  <si>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</si>
  <si>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</si>
  <si>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</si>
  <si>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</si>
  <si>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</si>
  <si>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</si>
  <si>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</si>
  <si>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</si>
  <si>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</si>
  <si>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</si>
  <si>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</si>
  <si>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</si>
  <si>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</si>
  <si>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</si>
  <si>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</si>
  <si>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</si>
  <si>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</si>
  <si>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</si>
  <si>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</si>
  <si>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</si>
  <si>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</si>
  <si>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</si>
  <si>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</si>
  <si>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</si>
  <si>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</si>
  <si>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</si>
  <si>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</si>
  <si>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</si>
  <si>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</si>
  <si>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</si>
  <si>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</si>
  <si>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</si>
  <si>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</si>
  <si>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</si>
  <si>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</si>
  <si>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</si>
  <si>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</si>
  <si>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</si>
  <si>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</si>
  <si>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</si>
  <si>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</si>
  <si>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</si>
  <si>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</si>
  <si>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</si>
  <si>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</si>
  <si>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</si>
  <si>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</si>
  <si>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</si>
  <si>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</si>
  <si>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</si>
  <si>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</si>
  <si>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</si>
  <si>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</si>
  <si>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</si>
  <si>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</si>
  <si>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</si>
  <si>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</si>
  <si>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</si>
  <si>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</si>
  <si>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</si>
  <si>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</si>
  <si>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</si>
  <si>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</si>
  <si>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</si>
  <si>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</si>
  <si>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</si>
  <si>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</si>
  <si>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</si>
  <si>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</si>
  <si>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</si>
  <si>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</si>
  <si>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</si>
  <si>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</si>
  <si>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</si>
  <si>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</si>
  <si>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</si>
  <si>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</si>
  <si>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</si>
  <si>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</si>
  <si>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</si>
  <si>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</si>
  <si>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</si>
  <si>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</si>
  <si>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</si>
  <si>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</si>
  <si>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</si>
  <si>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</si>
  <si>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</si>
  <si>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</si>
  <si>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</si>
  <si>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</si>
  <si>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</si>
  <si>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</si>
  <si>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</si>
  <si>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</si>
  <si>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</si>
  <si>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</si>
  <si>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</si>
  <si>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</si>
  <si>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</si>
  <si>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</si>
  <si>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</si>
  <si>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</si>
  <si>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</si>
  <si>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</si>
  <si>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</si>
  <si>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</si>
  <si>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</si>
  <si>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</si>
  <si>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</si>
  <si>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</si>
  <si>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</si>
  <si>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</si>
  <si>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</si>
  <si>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</si>
  <si>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</si>
  <si>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</si>
  <si>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</si>
  <si>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</si>
  <si>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</si>
  <si>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</si>
  <si>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</si>
  <si>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</si>
  <si>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</si>
  <si>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</si>
  <si>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</si>
  <si>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</si>
  <si>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</si>
  <si>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</si>
  <si>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</si>
  <si>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</si>
  <si>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</si>
  <si>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</si>
  <si>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</si>
  <si>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</si>
  <si>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</si>
  <si>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</si>
  <si>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</si>
  <si>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</si>
  <si>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</si>
  <si>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</si>
  <si>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</si>
  <si>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</si>
  <si>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</si>
  <si>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</si>
  <si>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</si>
  <si>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</si>
  <si>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</si>
  <si>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</si>
  <si>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</si>
  <si>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</si>
  <si>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</si>
  <si>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</si>
  <si>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</si>
  <si>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</si>
  <si>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</si>
  <si>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</si>
  <si>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</si>
  <si>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</si>
  <si>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</si>
  <si>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</si>
  <si>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</si>
  <si>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</si>
  <si>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</si>
  <si>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</si>
  <si>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</si>
  <si>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</si>
  <si>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</si>
  <si>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</si>
  <si>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</si>
  <si>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</si>
  <si>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</si>
  <si>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</si>
  <si>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</si>
  <si>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</si>
  <si>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</si>
  <si>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</si>
  <si>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</si>
  <si>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</si>
  <si>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</si>
  <si>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</si>
  <si>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</si>
  <si>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</si>
  <si>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</si>
  <si>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</si>
  <si>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</si>
  <si>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</si>
  <si>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</si>
  <si>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</si>
  <si>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</si>
  <si>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</si>
  <si>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</si>
  <si>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</si>
  <si>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</si>
  <si>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</si>
  <si>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</si>
  <si>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</si>
  <si>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</si>
  <si>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</si>
  <si>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</si>
  <si>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</si>
  <si>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</si>
  <si>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</si>
  <si>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</si>
  <si>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</si>
  <si>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</si>
  <si>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</si>
  <si>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</si>
  <si>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</si>
  <si>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</si>
  <si>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</si>
  <si>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</si>
  <si>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</si>
  <si>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</si>
  <si>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</si>
  <si>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</si>
  <si>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</si>
  <si>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</si>
  <si>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</si>
  <si>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</si>
  <si>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</si>
  <si>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</si>
  <si>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</si>
  <si>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</si>
  <si>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</si>
  <si>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</si>
  <si>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</si>
  <si>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</si>
  <si>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</si>
  <si>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</si>
  <si>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</si>
  <si>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</si>
  <si>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</si>
  <si>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</si>
  <si>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</si>
  <si>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</si>
  <si>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</si>
  <si>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</si>
  <si>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</si>
  <si>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</si>
  <si>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</si>
  <si>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</si>
  <si>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</si>
  <si>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</si>
  <si>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</si>
  <si>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</si>
  <si>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</si>
  <si>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</si>
  <si>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</si>
  <si>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</si>
  <si>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</si>
  <si>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</si>
  <si>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</si>
  <si>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</si>
  <si>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</si>
  <si>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</si>
  <si>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</si>
  <si>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</si>
  <si>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</si>
  <si>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</si>
  <si>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</si>
  <si>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</si>
  <si>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</si>
  <si>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</si>
  <si>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</si>
  <si>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</si>
  <si>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</si>
  <si>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</si>
  <si>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</si>
  <si>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</si>
  <si>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</si>
  <si>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</si>
  <si>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</si>
  <si>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</si>
  <si>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</si>
  <si>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</si>
  <si>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</si>
  <si>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</si>
  <si>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</si>
  <si>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</si>
  <si>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</si>
  <si>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</si>
  <si>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</si>
  <si>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</si>
  <si>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</si>
  <si>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</si>
  <si>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</si>
  <si>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</si>
  <si>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</si>
  <si>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</si>
  <si>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</si>
  <si>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</si>
  <si>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</si>
  <si>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</si>
  <si>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</si>
  <si>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</si>
  <si>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</si>
  <si>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</si>
  <si>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</si>
  <si>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</si>
  <si>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</si>
  <si>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</si>
  <si>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</si>
  <si>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</si>
  <si>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</si>
  <si>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</si>
  <si>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</si>
  <si>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</si>
  <si>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</si>
  <si>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</si>
  <si>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</si>
  <si>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</si>
  <si>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</si>
  <si>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</si>
  <si>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</si>
  <si>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</si>
  <si>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</si>
  <si>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</si>
  <si>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</si>
  <si>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</si>
  <si>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</si>
  <si>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</si>
  <si>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</si>
  <si>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</si>
  <si>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</si>
  <si>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</si>
  <si>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</si>
  <si>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</si>
  <si>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</si>
  <si>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</si>
  <si>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</si>
  <si>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</si>
  <si>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</si>
  <si>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</si>
  <si>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</si>
  <si>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</si>
  <si>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</si>
  <si>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</si>
  <si>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</si>
  <si>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</si>
  <si>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</si>
  <si>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</si>
  <si>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</si>
  <si>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</si>
  <si>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</si>
  <si>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</si>
  <si>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</si>
  <si>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</si>
  <si>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</si>
  <si>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</si>
  <si>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</si>
  <si>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</si>
  <si>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</si>
  <si>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</si>
  <si>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</si>
  <si>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</si>
  <si>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</si>
  <si>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</si>
  <si>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</si>
  <si>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</si>
  <si>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</si>
  <si>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</si>
  <si>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</si>
  <si>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</si>
  <si>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</si>
  <si>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</si>
  <si>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</si>
  <si>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</si>
  <si>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</si>
  <si>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</si>
  <si>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</si>
  <si>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</si>
  <si>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</si>
  <si>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</si>
  <si>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</si>
  <si>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</si>
  <si>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</si>
  <si>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</si>
  <si>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</si>
  <si>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</si>
  <si>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</si>
  <si>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</si>
  <si>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</si>
  <si>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</si>
  <si>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</si>
  <si>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</si>
  <si>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</si>
  <si>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</si>
  <si>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</si>
  <si>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</si>
  <si>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</si>
  <si>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</si>
  <si>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</si>
  <si>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</si>
  <si>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</si>
  <si>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</si>
  <si>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</si>
  <si>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</si>
  <si>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</si>
  <si>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</si>
  <si>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</si>
  <si>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</si>
  <si>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</si>
  <si>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</si>
  <si>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</si>
  <si>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</si>
  <si>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</si>
  <si>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</si>
  <si>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</si>
  <si>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</si>
  <si>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</si>
  <si>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</si>
  <si>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</si>
  <si>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</si>
  <si>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</si>
  <si>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</si>
  <si>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</si>
  <si>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</si>
  <si>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</si>
  <si>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</si>
  <si>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</si>
  <si>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</si>
  <si>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</si>
  <si>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</si>
  <si>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</si>
  <si>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</si>
  <si>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</si>
  <si>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</si>
  <si>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</si>
  <si>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</si>
  <si>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</si>
  <si>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</si>
  <si>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</si>
  <si>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</si>
  <si>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</si>
  <si>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</si>
  <si>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</si>
  <si>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</si>
  <si>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</si>
  <si>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</si>
  <si>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</si>
  <si>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</si>
  <si>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</si>
  <si>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</si>
  <si>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</si>
  <si>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</si>
  <si>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</si>
  <si>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</si>
  <si>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</si>
  <si>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</si>
  <si>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</si>
  <si>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</si>
  <si>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</si>
  <si>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</si>
  <si>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</si>
  <si>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</si>
  <si>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</si>
  <si>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</si>
  <si>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</si>
  <si>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</si>
  <si>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</si>
  <si>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</si>
  <si>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</si>
  <si>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</si>
  <si>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</si>
  <si>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</si>
  <si>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</si>
  <si>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</si>
  <si>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</si>
  <si>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</si>
  <si>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</si>
  <si>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</si>
  <si>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</si>
  <si>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</si>
  <si>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</si>
  <si>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</si>
  <si>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</si>
  <si>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</si>
  <si>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</si>
  <si>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</si>
  <si>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</si>
  <si>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</si>
  <si>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</si>
  <si>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</si>
  <si>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</si>
  <si>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</si>
  <si>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</si>
  <si>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</si>
  <si>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</si>
  <si>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</si>
  <si>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</si>
  <si>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</si>
  <si>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</si>
  <si>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</si>
  <si>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</si>
  <si>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</si>
  <si>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</si>
  <si>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</si>
  <si>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</si>
  <si>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</si>
  <si>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</si>
  <si>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</si>
  <si>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</si>
  <si>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</si>
  <si>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</si>
  <si>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</si>
  <si>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</si>
  <si>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</si>
  <si>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</si>
  <si>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</si>
  <si>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</si>
  <si>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</si>
  <si>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</si>
  <si>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</si>
  <si>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</si>
  <si>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</si>
  <si>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</si>
  <si>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</si>
  <si>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</si>
  <si>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</si>
  <si>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</si>
  <si>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</si>
  <si>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</si>
  <si>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</si>
  <si>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</si>
  <si>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</si>
  <si>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</si>
  <si>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</si>
  <si>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</si>
  <si>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</si>
  <si>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</si>
  <si>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</si>
  <si>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</si>
  <si>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</si>
  <si>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</si>
  <si>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</si>
  <si>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</si>
  <si>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</si>
  <si>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</si>
  <si>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</si>
  <si>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</si>
  <si>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</si>
  <si>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</si>
  <si>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</si>
  <si>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</si>
  <si>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</si>
  <si>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</si>
  <si>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</si>
  <si>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</si>
  <si>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</si>
  <si>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</si>
  <si>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</si>
  <si>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</si>
  <si>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</si>
  <si>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</si>
  <si>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</si>
  <si>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</si>
  <si>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</si>
  <si>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</si>
  <si>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</si>
  <si>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</si>
  <si>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</si>
  <si>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</si>
  <si>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</si>
  <si>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</si>
  <si>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</si>
  <si>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</si>
  <si>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</si>
  <si>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</si>
  <si>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</si>
  <si>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</si>
  <si>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</si>
  <si>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</si>
  <si>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</si>
  <si>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</si>
  <si>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</si>
  <si>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</si>
  <si>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</si>
  <si>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</si>
  <si>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</si>
  <si>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</si>
  <si>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</si>
  <si>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</si>
  <si>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</si>
  <si>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</si>
  <si>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</si>
  <si>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</si>
  <si>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</si>
  <si>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</si>
  <si>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</si>
  <si>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</si>
  <si>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</si>
  <si>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</si>
  <si>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</si>
  <si>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</si>
  <si>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</si>
  <si>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</si>
  <si>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</si>
  <si>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</si>
  <si>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</si>
  <si>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</si>
  <si>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</si>
  <si>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</si>
  <si>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</si>
  <si>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</si>
  <si>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</si>
  <si>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</si>
  <si>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</si>
  <si>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</si>
  <si>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</si>
  <si>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</si>
  <si>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</si>
  <si>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</si>
  <si>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</si>
  <si>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</si>
  <si>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</si>
  <si>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</si>
  <si>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</si>
  <si>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</si>
  <si>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</si>
  <si>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</si>
  <si>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</si>
  <si>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</si>
  <si>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</si>
  <si>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</si>
  <si>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</si>
  <si>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</si>
  <si>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</si>
  <si>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</si>
  <si>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</si>
  <si>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</si>
  <si>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</si>
  <si>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</si>
  <si>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</si>
  <si>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</si>
  <si>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</si>
  <si>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</si>
  <si>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</si>
  <si>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</si>
  <si>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</si>
  <si>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</si>
  <si>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</si>
  <si>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</si>
  <si>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</si>
  <si>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</si>
  <si>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</si>
  <si>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</si>
  <si>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</si>
  <si>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</si>
  <si>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</si>
  <si>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</si>
  <si>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</si>
  <si>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</si>
  <si>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</si>
  <si>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</si>
  <si>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</si>
  <si>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</si>
  <si>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</si>
  <si>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</si>
  <si>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</si>
  <si>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</si>
  <si>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</si>
  <si>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</si>
  <si>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</si>
  <si>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</si>
  <si>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</si>
  <si>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</si>
  <si>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</si>
  <si>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</si>
  <si>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</si>
  <si>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</si>
  <si>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</si>
  <si>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</si>
  <si>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</si>
  <si>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</si>
  <si>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</si>
  <si>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</si>
  <si>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</si>
  <si>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</si>
  <si>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</si>
  <si>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</si>
  <si>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</si>
  <si>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</si>
  <si>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</si>
  <si>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</si>
  <si>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</si>
  <si>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</si>
  <si>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</si>
  <si>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</si>
  <si>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</si>
  <si>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</si>
  <si>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</si>
  <si>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</si>
  <si>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</si>
  <si>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</si>
  <si>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</si>
  <si>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</si>
  <si>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</si>
  <si>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</si>
  <si>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</si>
  <si>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</si>
  <si>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</si>
  <si>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</si>
  <si>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</si>
  <si>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</si>
  <si>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</si>
  <si>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</si>
  <si>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</si>
  <si>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</si>
  <si>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</si>
  <si>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</si>
  <si>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</si>
  <si>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</si>
  <si>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</si>
  <si>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</si>
  <si>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</si>
  <si>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</si>
  <si>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</si>
  <si>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</si>
  <si>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</si>
  <si>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</si>
  <si>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</si>
  <si>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</si>
  <si>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</si>
  <si>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</si>
  <si>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</si>
  <si>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</si>
  <si>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</si>
  <si>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</si>
  <si>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</si>
  <si>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</si>
  <si>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</si>
  <si>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</si>
  <si>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</si>
  <si>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</si>
  <si>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</si>
  <si>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</si>
  <si>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</si>
  <si>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</si>
  <si>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</si>
  <si>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</si>
  <si>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</si>
  <si>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</si>
  <si>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</si>
  <si>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</si>
  <si>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</si>
  <si>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</si>
  <si>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</si>
  <si>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</si>
  <si>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</si>
  <si>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</si>
  <si>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</si>
  <si>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</si>
  <si>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</si>
  <si>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</si>
  <si>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</si>
  <si>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</si>
  <si>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</si>
  <si>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</si>
  <si>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</si>
  <si>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</si>
  <si>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</si>
  <si>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</si>
  <si>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</si>
  <si>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</si>
  <si>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</si>
  <si>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</si>
  <si>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</si>
  <si>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</si>
  <si>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</si>
  <si>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</si>
  <si>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</si>
  <si>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</si>
  <si>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</si>
  <si>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</si>
  <si>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</si>
  <si>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</si>
  <si>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</si>
  <si>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</si>
  <si>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</si>
  <si>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</si>
  <si>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</si>
  <si>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</si>
  <si>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</si>
  <si>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</si>
  <si>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</si>
  <si>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</si>
  <si>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</si>
  <si>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</si>
  <si>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</si>
  <si>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</si>
  <si>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</si>
  <si>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</si>
  <si>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</si>
  <si>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</si>
  <si>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</si>
  <si>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</si>
  <si>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</si>
  <si>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</si>
  <si>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</si>
  <si>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</si>
  <si>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</si>
  <si>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</si>
  <si>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</si>
  <si>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</si>
  <si>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</si>
  <si>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</si>
  <si>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</si>
  <si>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</si>
  <si>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</si>
  <si>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</si>
  <si>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</si>
  <si>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</si>
  <si>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</si>
  <si>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</si>
  <si>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</si>
  <si>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</si>
  <si>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</si>
  <si>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</si>
  <si>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</si>
  <si>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</si>
  <si>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</si>
  <si>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</si>
  <si>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</si>
  <si>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</si>
  <si>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</si>
  <si>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</si>
  <si>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</si>
  <si>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</si>
  <si>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</si>
  <si>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</si>
  <si>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</si>
  <si>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</si>
  <si>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</si>
  <si>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</si>
  <si>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</si>
  <si>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</si>
  <si>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</si>
  <si>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</si>
  <si>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</si>
  <si>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</si>
  <si>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</si>
  <si>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</si>
  <si>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</si>
  <si>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</si>
  <si>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</si>
  <si>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</si>
  <si>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</si>
  <si>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</si>
  <si>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</si>
  <si>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</si>
  <si>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</si>
  <si>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</si>
  <si>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</si>
  <si>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</si>
  <si>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</si>
  <si>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</si>
  <si>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</si>
  <si>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</si>
  <si>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</si>
  <si>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</si>
  <si>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</si>
  <si>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</si>
  <si>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</si>
  <si>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</si>
  <si>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</si>
  <si>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</si>
  <si>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</si>
  <si>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</si>
  <si>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</si>
  <si>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</si>
  <si>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</si>
  <si>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</si>
  <si>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</si>
  <si>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</si>
  <si>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</si>
  <si>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</si>
  <si>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</si>
  <si>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</si>
  <si>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</si>
  <si>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</si>
  <si>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</si>
  <si>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</si>
  <si>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</si>
  <si>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</si>
  <si>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</si>
  <si>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</si>
  <si>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</si>
  <si>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</si>
  <si>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</si>
  <si>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</si>
  <si>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</si>
  <si>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</si>
  <si>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</si>
  <si>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</si>
  <si>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</si>
  <si>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</si>
  <si>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</si>
  <si>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</si>
  <si>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</si>
  <si>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</si>
  <si>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</si>
  <si>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</si>
  <si>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</si>
  <si>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</si>
  <si>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</si>
  <si>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</si>
  <si>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</si>
  <si>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</si>
  <si>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</si>
  <si>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</si>
  <si>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</si>
  <si>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</si>
  <si>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</si>
  <si>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</si>
  <si>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</si>
  <si>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</si>
  <si>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</si>
  <si>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</si>
  <si>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</si>
  <si>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</si>
  <si>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</si>
  <si>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</si>
  <si>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</si>
  <si>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</si>
  <si>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</si>
  <si>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</si>
  <si>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</si>
  <si>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</si>
  <si>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</si>
  <si>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</si>
  <si>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</si>
  <si>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</si>
  <si>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</si>
  <si>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</si>
  <si>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</si>
  <si>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</si>
  <si>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</si>
  <si>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</si>
  <si>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</si>
  <si>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</si>
  <si>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</si>
  <si>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</si>
  <si>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</si>
  <si>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</si>
  <si>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</si>
  <si>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</si>
  <si>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</si>
  <si>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</si>
  <si>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</si>
  <si>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</si>
  <si>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</si>
  <si>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</si>
  <si>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</si>
  <si>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</si>
  <si>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</si>
  <si>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</si>
  <si>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</si>
  <si>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</si>
  <si>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</si>
  <si>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</si>
  <si>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</si>
  <si>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</si>
  <si>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</si>
  <si>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</si>
  <si>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</si>
  <si>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</si>
  <si>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</si>
  <si>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</si>
  <si>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</si>
  <si>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</si>
  <si>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</si>
  <si>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</si>
  <si>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</si>
  <si>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</si>
  <si>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</si>
  <si>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</si>
  <si>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</si>
  <si>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</si>
  <si>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</si>
  <si>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</si>
  <si>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</si>
  <si>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</si>
  <si>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</si>
  <si>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</si>
  <si>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</si>
  <si>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</si>
  <si>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</si>
  <si>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</si>
  <si>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</si>
  <si>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</si>
  <si>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</si>
  <si>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</si>
  <si>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</si>
  <si>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</si>
  <si>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</si>
  <si>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</si>
  <si>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</si>
  <si>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</si>
  <si>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</si>
  <si>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</si>
  <si>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</si>
  <si>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</si>
  <si>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</si>
  <si>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</si>
  <si>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</si>
  <si>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</si>
  <si>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</si>
  <si>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</si>
  <si>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</si>
  <si>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</si>
  <si>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</si>
  <si>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</si>
  <si>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</si>
  <si>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</si>
  <si>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</si>
  <si>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</si>
  <si>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</si>
  <si>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</si>
  <si>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</si>
  <si>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</si>
  <si>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</si>
  <si>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</si>
  <si>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</si>
  <si>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</si>
  <si>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</si>
  <si>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</si>
  <si>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</si>
  <si>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</si>
  <si>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</si>
  <si>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</si>
  <si>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</si>
  <si>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</si>
  <si>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</si>
  <si>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</si>
  <si>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</si>
  <si>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</si>
  <si>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</si>
  <si>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</si>
  <si>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</si>
  <si>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</si>
  <si>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</si>
  <si>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</si>
  <si>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</si>
  <si>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</si>
  <si>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</si>
  <si>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</si>
  <si>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</si>
  <si>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</si>
  <si>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</si>
  <si>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</si>
  <si>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</si>
  <si>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</si>
  <si>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</si>
  <si>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</si>
  <si>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</si>
  <si>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</si>
  <si>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</si>
  <si>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</si>
  <si>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</si>
  <si>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</si>
  <si>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</si>
  <si>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</si>
  <si>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</si>
  <si>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</si>
  <si>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</si>
  <si>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</si>
  <si>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</si>
  <si>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</si>
  <si>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</si>
  <si>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</si>
  <si>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</si>
  <si>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</si>
  <si>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</si>
  <si>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</si>
  <si>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</si>
  <si>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</si>
  <si>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</si>
  <si>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</si>
  <si>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</si>
  <si>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</si>
  <si>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</si>
  <si>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</si>
  <si>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</si>
  <si>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</si>
  <si>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</si>
  <si>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</si>
  <si>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</si>
  <si>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</si>
  <si>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</si>
  <si>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</si>
  <si>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</si>
  <si>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</si>
  <si>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</si>
  <si>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</si>
  <si>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</si>
  <si>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</si>
  <si>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</si>
  <si>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</si>
  <si>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</si>
  <si>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</si>
  <si>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</si>
  <si>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</si>
  <si>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</si>
  <si>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</si>
  <si>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</si>
  <si>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</si>
  <si>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</si>
  <si>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</si>
  <si>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</si>
  <si>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</si>
  <si>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</si>
  <si>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</si>
  <si>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</si>
  <si>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</si>
  <si>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</si>
  <si>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</si>
  <si>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</si>
  <si>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</si>
  <si>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</si>
  <si>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</si>
  <si>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</si>
  <si>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</si>
  <si>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</si>
  <si>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</si>
  <si>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</si>
  <si>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</si>
  <si>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</si>
  <si>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</si>
  <si>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</si>
  <si>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</si>
  <si>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</si>
  <si>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</si>
  <si>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</si>
  <si>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</si>
  <si>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</si>
  <si>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</si>
  <si>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</si>
  <si>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</si>
  <si>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</si>
  <si>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</si>
  <si>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</si>
  <si>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</si>
  <si>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</si>
  <si>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</si>
  <si>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</si>
  <si>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</si>
  <si>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</si>
  <si>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</si>
  <si>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</si>
  <si>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</si>
  <si>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</si>
  <si>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</si>
  <si>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</si>
  <si>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</si>
  <si>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</si>
  <si>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</si>
  <si>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</si>
  <si>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</si>
  <si>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</si>
  <si>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</si>
  <si>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</si>
  <si>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</si>
  <si>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</si>
  <si>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</si>
  <si>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</si>
  <si>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</si>
  <si>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</si>
  <si>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</si>
  <si>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</si>
  <si>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</si>
  <si>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</si>
  <si>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</si>
  <si>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</si>
  <si>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</si>
  <si>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</si>
  <si>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</si>
  <si>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</si>
  <si>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</si>
  <si>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</si>
  <si>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</si>
  <si>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</si>
  <si>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</si>
  <si>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</si>
  <si>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</si>
  <si>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</si>
  <si>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</si>
  <si>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</si>
  <si>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</si>
  <si>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</si>
  <si>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</si>
  <si>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</si>
  <si>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</si>
  <si>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</si>
  <si>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</si>
  <si>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</si>
  <si>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</si>
  <si>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</si>
  <si>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</si>
  <si>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</si>
  <si>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</si>
  <si>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</si>
  <si>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</si>
  <si>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</si>
  <si>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</si>
  <si>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</si>
  <si>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</si>
  <si>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</si>
  <si>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</si>
  <si>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</si>
  <si>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</si>
  <si>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</si>
  <si>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</si>
  <si>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</si>
  <si>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</si>
  <si>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</si>
  <si>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</si>
  <si>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</si>
  <si>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</si>
  <si>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</si>
  <si>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</si>
  <si>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</si>
  <si>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</si>
  <si>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</si>
  <si>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</si>
  <si>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</si>
  <si>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</si>
  <si>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</si>
  <si>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</si>
  <si>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</si>
  <si>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</si>
  <si>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</si>
  <si>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</si>
  <si>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</si>
  <si>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</si>
  <si>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</si>
  <si>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</si>
  <si>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</si>
  <si>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</si>
  <si>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</si>
  <si>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</si>
  <si>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</si>
  <si>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</si>
  <si>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</si>
  <si>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</si>
  <si>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</si>
  <si>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</si>
  <si>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</si>
  <si>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</si>
  <si>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</si>
  <si>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</si>
  <si>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</si>
  <si>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</si>
  <si>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</si>
  <si>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</si>
  <si>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</si>
  <si>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</si>
  <si>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</si>
  <si>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</si>
  <si>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</si>
  <si>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</si>
  <si>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</si>
  <si>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</si>
  <si>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</si>
  <si>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</si>
  <si>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</si>
  <si>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</si>
  <si>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</si>
  <si>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</si>
  <si>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</si>
  <si>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</si>
  <si>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</si>
  <si>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</si>
  <si>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</si>
  <si>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</si>
  <si>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</si>
  <si>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</si>
  <si>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</si>
  <si>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</si>
  <si>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</si>
  <si>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</si>
  <si>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</si>
  <si>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</si>
  <si>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</si>
  <si>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</si>
  <si>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</si>
  <si>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</si>
  <si>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</si>
  <si>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</si>
  <si>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</si>
  <si>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</si>
  <si>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</si>
  <si>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</si>
  <si>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</si>
  <si>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</si>
  <si>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</si>
  <si>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</si>
  <si>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</si>
  <si>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</si>
  <si>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</si>
  <si>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</si>
  <si>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</si>
  <si>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</si>
  <si>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</si>
  <si>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</si>
  <si>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</si>
  <si>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</si>
  <si>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</si>
  <si>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</si>
  <si>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</si>
  <si>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</si>
  <si>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</si>
  <si>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</si>
  <si>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</si>
  <si>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</si>
  <si>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</si>
  <si>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</si>
  <si>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</si>
  <si>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</si>
  <si>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</si>
  <si>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</si>
  <si>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</si>
  <si>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</si>
  <si>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</si>
  <si>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</si>
  <si>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</si>
  <si>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</si>
  <si>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</si>
  <si>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</si>
  <si>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</si>
  <si>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</si>
  <si>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</si>
  <si>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</si>
  <si>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</si>
  <si>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</si>
  <si>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</si>
  <si>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</si>
  <si>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</si>
  <si>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</si>
  <si>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</si>
  <si>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</si>
  <si>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</si>
  <si>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</si>
  <si>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</si>
  <si>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</si>
  <si>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</si>
  <si>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</si>
  <si>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</si>
  <si>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</si>
  <si>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</si>
  <si>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</si>
  <si>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</si>
  <si>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</si>
  <si>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</si>
  <si>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</si>
  <si>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</si>
  <si>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</si>
  <si>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</si>
  <si>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</si>
  <si>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</si>
  <si>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</si>
  <si>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</si>
  <si>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</si>
  <si>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</si>
  <si>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</si>
  <si>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</si>
  <si>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</si>
  <si>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</si>
  <si>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</si>
  <si>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</si>
  <si>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</si>
  <si>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</si>
  <si>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</si>
  <si>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</si>
  <si>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</si>
  <si>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</si>
  <si>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</si>
  <si>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</si>
  <si>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</si>
  <si>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</si>
  <si>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</si>
  <si>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</si>
  <si>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</si>
  <si>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</si>
  <si>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</si>
  <si>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</si>
  <si>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</si>
  <si>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</si>
  <si>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</si>
  <si>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</si>
  <si>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</si>
  <si>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</si>
  <si>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</si>
  <si>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</si>
  <si>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</si>
  <si>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</si>
  <si>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</si>
  <si>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</si>
  <si>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</si>
  <si>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</si>
  <si>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</si>
  <si>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</si>
  <si>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</si>
  <si>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</si>
  <si>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</si>
  <si>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</si>
  <si>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</si>
  <si>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</si>
  <si>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</si>
  <si>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</si>
  <si>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</si>
  <si>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</si>
  <si>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</si>
  <si>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</si>
  <si>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</si>
  <si>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</si>
  <si>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</si>
  <si>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</si>
  <si>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</si>
  <si>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</si>
  <si>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</si>
  <si>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</si>
  <si>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</si>
  <si>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</si>
  <si>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</si>
  <si>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</si>
  <si>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</si>
  <si>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</si>
  <si>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</si>
  <si>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</si>
  <si>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</si>
  <si>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</si>
  <si>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</si>
  <si>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</si>
  <si>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</si>
  <si>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</si>
  <si>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</si>
  <si>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</si>
  <si>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</si>
  <si>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</si>
  <si>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</si>
  <si>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</si>
  <si>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</si>
  <si>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</si>
  <si>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</si>
  <si>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</si>
  <si>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</si>
  <si>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</si>
  <si>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</si>
  <si>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</si>
  <si>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</si>
  <si>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</si>
  <si>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</si>
  <si>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</si>
  <si>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</si>
  <si>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</si>
  <si>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</si>
  <si>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</si>
  <si>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</si>
  <si>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</si>
  <si>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</si>
  <si>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</si>
  <si>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</si>
  <si>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</si>
  <si>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</si>
  <si>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</si>
  <si>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</si>
  <si>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</si>
  <si>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</si>
  <si>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</si>
  <si>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</si>
  <si>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</si>
  <si>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</si>
  <si>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</si>
  <si>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</si>
  <si>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</si>
  <si>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</si>
  <si>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</si>
  <si>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</si>
  <si>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</si>
  <si>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</si>
  <si>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</si>
  <si>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</si>
  <si>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</si>
  <si>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</si>
  <si>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</si>
  <si>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</si>
  <si>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</si>
  <si>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</si>
  <si>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</si>
  <si>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</si>
  <si>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</si>
  <si>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</si>
  <si>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</si>
  <si>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</si>
  <si>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</si>
  <si>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</si>
  <si>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</si>
  <si>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</si>
  <si>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</si>
  <si>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</si>
  <si>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</si>
  <si>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</si>
  <si>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</si>
  <si>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</si>
  <si>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</si>
  <si>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</si>
  <si>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</si>
  <si>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</si>
  <si>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</si>
  <si>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</si>
  <si>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</si>
  <si>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</si>
  <si>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</si>
  <si>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</si>
  <si>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</si>
  <si>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</si>
  <si>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</si>
  <si>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</si>
  <si>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</si>
  <si>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</si>
  <si>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</si>
  <si>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</si>
  <si>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</si>
  <si>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</si>
  <si>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</si>
  <si>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</si>
  <si>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</si>
  <si>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</si>
  <si>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</si>
  <si>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</si>
  <si>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</si>
  <si>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</si>
  <si>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</si>
  <si>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</si>
  <si>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</si>
  <si>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</si>
  <si>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</si>
  <si>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</si>
  <si>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</si>
  <si>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</si>
  <si>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</si>
  <si>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</si>
  <si>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</si>
  <si>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</si>
  <si>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</si>
  <si>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</si>
  <si>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</si>
  <si>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</si>
  <si>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</si>
  <si>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</si>
  <si>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</si>
  <si>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</si>
  <si>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</si>
  <si>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</si>
  <si>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</si>
  <si>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</si>
  <si>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</si>
  <si>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</si>
  <si>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</si>
  <si>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</si>
  <si>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</si>
  <si>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</si>
  <si>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</si>
  <si>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</si>
  <si>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</si>
  <si>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</si>
  <si>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</si>
  <si>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</si>
  <si>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</si>
  <si>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</si>
  <si>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</si>
  <si>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</si>
  <si>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</si>
  <si>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</si>
  <si>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</si>
  <si>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</si>
  <si>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</si>
  <si>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</si>
  <si>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</si>
  <si>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</si>
  <si>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</si>
  <si>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</si>
  <si>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</si>
  <si>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</si>
  <si>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</si>
  <si>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</si>
  <si>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</si>
  <si>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</si>
  <si>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</si>
  <si>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</si>
  <si>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</si>
  <si>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</si>
  <si>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</si>
  <si>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</si>
  <si>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</si>
  <si>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</si>
  <si>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</si>
  <si>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</si>
  <si>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</si>
  <si>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</si>
  <si>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</si>
  <si>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</si>
  <si>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</si>
  <si>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</si>
  <si>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</si>
  <si>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</si>
  <si>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</si>
  <si>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</si>
  <si>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</si>
  <si>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</si>
  <si>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</si>
  <si>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</si>
  <si>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</si>
  <si>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</si>
  <si>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</si>
  <si>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</si>
  <si>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</si>
  <si>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</si>
  <si>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</si>
  <si>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</si>
  <si>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</si>
  <si>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</si>
  <si>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</si>
  <si>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</si>
  <si>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</si>
  <si>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</si>
  <si>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</si>
  <si>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</si>
  <si>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</si>
  <si>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</si>
  <si>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</si>
  <si>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</si>
  <si>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</si>
  <si>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</si>
  <si>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</si>
  <si>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</si>
  <si>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</si>
  <si>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</si>
  <si>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</si>
  <si>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</si>
  <si>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</si>
  <si>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</si>
  <si>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</si>
  <si>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</si>
  <si>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</si>
  <si>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</si>
  <si>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</si>
  <si>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</si>
  <si>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</si>
  <si>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</si>
  <si>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</si>
  <si>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</si>
  <si>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</si>
  <si>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</si>
  <si>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</si>
  <si>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</si>
  <si>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</si>
  <si>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</si>
  <si>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</si>
  <si>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</si>
  <si>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</si>
  <si>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</si>
  <si>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</si>
  <si>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</si>
  <si>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</si>
  <si>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</si>
  <si>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</si>
  <si>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</si>
  <si>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</si>
  <si>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</si>
  <si>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</si>
  <si>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</si>
  <si>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</si>
  <si>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</si>
  <si>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</si>
  <si>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</si>
  <si>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</si>
  <si>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</si>
  <si>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</si>
  <si>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</si>
  <si>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</si>
  <si>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</si>
  <si>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</si>
  <si>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</si>
  <si>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</si>
  <si>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</si>
  <si>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</si>
  <si>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</si>
  <si>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</si>
  <si>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</si>
  <si>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</si>
  <si>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</si>
  <si>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</si>
  <si>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</si>
  <si>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</si>
  <si>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</si>
  <si>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</si>
  <si>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</si>
  <si>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</si>
  <si>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</si>
  <si>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</si>
  <si>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</si>
  <si>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</si>
  <si>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</si>
  <si>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</si>
  <si>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</si>
  <si>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</si>
  <si>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</si>
  <si>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</si>
  <si>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</si>
  <si>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</si>
  <si>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</si>
  <si>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</si>
  <si>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</si>
  <si>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</si>
  <si>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</si>
  <si>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</si>
  <si>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</si>
  <si>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</si>
  <si>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</si>
  <si>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</si>
  <si>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</si>
  <si>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</si>
  <si>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</si>
  <si>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</si>
  <si>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</si>
  <si>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</si>
  <si>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</si>
  <si>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</si>
  <si>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</si>
  <si>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</si>
  <si>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</si>
  <si>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</si>
  <si>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</si>
  <si>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</si>
  <si>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</si>
  <si>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</si>
  <si>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</si>
  <si>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</si>
  <si>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</si>
  <si>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</si>
  <si>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</si>
  <si>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</si>
  <si>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</si>
  <si>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</si>
  <si>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</si>
  <si>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</si>
  <si>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</si>
  <si>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</si>
  <si>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</si>
  <si>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</si>
  <si>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</si>
  <si>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</si>
  <si>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</si>
  <si>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</si>
  <si>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</si>
  <si>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</si>
  <si>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</si>
  <si>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</si>
  <si>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</si>
  <si>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</si>
  <si>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</si>
  <si>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</si>
  <si>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</si>
  <si>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</si>
  <si>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</si>
  <si>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</si>
  <si>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</si>
  <si>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</si>
  <si>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</si>
  <si>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</si>
  <si>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</si>
  <si>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</si>
  <si>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</si>
  <si>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</si>
  <si>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</si>
  <si>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</si>
  <si>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</si>
  <si>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</si>
  <si>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</si>
  <si>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</si>
  <si>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</si>
  <si>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</si>
  <si>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</si>
  <si>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</si>
  <si>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</si>
  <si>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</si>
  <si>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</si>
  <si>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</si>
  <si>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</si>
  <si>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</si>
  <si>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</si>
  <si>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</si>
  <si>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</si>
  <si>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</si>
  <si>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</si>
  <si>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</si>
  <si>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</si>
  <si>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</si>
  <si>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</si>
  <si>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</si>
  <si>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</si>
  <si>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</si>
  <si>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</si>
  <si>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</si>
  <si>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</si>
  <si>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</si>
  <si>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</si>
  <si>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</si>
  <si>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</si>
  <si>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</si>
  <si>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</si>
  <si>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</si>
  <si>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</si>
  <si>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</si>
  <si>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</si>
  <si>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</si>
  <si>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</si>
  <si>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</si>
  <si>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</si>
  <si>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</si>
  <si>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</si>
  <si>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</si>
  <si>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</si>
  <si>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</si>
  <si>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</si>
  <si>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</si>
  <si>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</si>
  <si>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</si>
  <si>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</si>
  <si>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</si>
  <si>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</si>
  <si>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</si>
  <si>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</si>
  <si>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</si>
  <si>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</si>
  <si>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</si>
  <si>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</si>
  <si>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</si>
  <si>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</si>
  <si>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</si>
  <si>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</si>
  <si>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</si>
  <si>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</si>
  <si>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</si>
  <si>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</si>
  <si>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</si>
  <si>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</si>
  <si>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</si>
  <si>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</si>
  <si>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</si>
  <si>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</si>
  <si>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</si>
  <si>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</si>
  <si>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</si>
  <si>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</si>
  <si>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</si>
  <si>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</si>
  <si>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</si>
  <si>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</si>
  <si>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</si>
  <si>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</si>
  <si>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</si>
  <si>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</si>
  <si>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</si>
  <si>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</si>
  <si>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</si>
  <si>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</si>
  <si>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</si>
  <si>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</si>
  <si>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</si>
  <si>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</si>
  <si>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</si>
  <si>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</si>
  <si>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</si>
  <si>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</si>
  <si>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</si>
  <si>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</si>
  <si>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</si>
  <si>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</si>
  <si>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</si>
  <si>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</si>
  <si>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</si>
  <si>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</si>
  <si>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</si>
  <si>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</si>
  <si>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</si>
  <si>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</si>
  <si>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</si>
  <si>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</si>
  <si>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</si>
  <si>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</si>
  <si>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</si>
  <si>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</si>
  <si>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</si>
  <si>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</si>
  <si>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</si>
  <si>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</si>
  <si>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</si>
  <si>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</si>
  <si>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</si>
  <si>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</si>
  <si>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</si>
  <si>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</si>
  <si>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</si>
  <si>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</si>
  <si>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</si>
  <si>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</si>
  <si>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</si>
  <si>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</si>
  <si>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</si>
  <si>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</si>
  <si>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</si>
  <si>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</si>
  <si>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</si>
  <si>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</si>
  <si>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</si>
  <si>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</si>
  <si>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</si>
  <si>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</si>
  <si>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</si>
  <si>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</si>
  <si>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</si>
  <si>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</si>
  <si>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</si>
  <si>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</si>
  <si>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</si>
  <si>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</si>
  <si>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</si>
  <si>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</si>
  <si>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</si>
  <si>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</si>
  <si>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</si>
  <si>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</si>
  <si>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</si>
  <si>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</si>
  <si>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</si>
  <si>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</si>
  <si>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</si>
  <si>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</si>
  <si>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</si>
  <si>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</si>
  <si>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</si>
  <si>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</si>
  <si>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</si>
  <si>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</si>
  <si>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</si>
  <si>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</si>
  <si>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</si>
  <si>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</si>
  <si>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</si>
  <si>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</si>
  <si>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</si>
  <si>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</si>
  <si>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</si>
  <si>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</si>
  <si>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</si>
  <si>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</si>
  <si>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</si>
  <si>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</si>
  <si>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</si>
  <si>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</si>
  <si>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</si>
  <si>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</si>
  <si>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</si>
  <si>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</si>
  <si>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</si>
  <si>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</si>
  <si>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</si>
  <si>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</si>
  <si>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</si>
  <si>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</si>
  <si>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</si>
  <si>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</si>
  <si>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</si>
  <si>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</si>
  <si>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</si>
  <si>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</si>
  <si>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</si>
  <si>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</si>
  <si>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</si>
  <si>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</si>
  <si>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</si>
  <si>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</si>
  <si>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</si>
  <si>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</si>
  <si>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</si>
  <si>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</si>
  <si>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</si>
  <si>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</si>
  <si>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</si>
  <si>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</si>
  <si>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</si>
  <si>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</si>
  <si>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</si>
  <si>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</si>
  <si>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</si>
  <si>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</si>
  <si>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</si>
  <si>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</si>
  <si>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</si>
  <si>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</si>
  <si>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</si>
  <si>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</si>
  <si>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</si>
  <si>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</si>
  <si>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</si>
  <si>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</si>
  <si>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</si>
  <si>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</si>
  <si>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</si>
  <si>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</si>
  <si>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</si>
  <si>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</si>
  <si>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</si>
  <si>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</si>
  <si>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</si>
  <si>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</si>
  <si>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</si>
  <si>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</si>
  <si>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</si>
  <si>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</si>
  <si>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</si>
  <si>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</si>
  <si>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</si>
  <si>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</si>
  <si>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</si>
  <si>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</si>
  <si>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</si>
  <si>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</si>
  <si>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</si>
  <si>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</si>
  <si>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</si>
  <si>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</si>
  <si>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</si>
  <si>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</si>
  <si>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</si>
  <si>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</si>
  <si>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</si>
  <si>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</si>
  <si>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</si>
  <si>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</si>
  <si>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</si>
  <si>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</si>
  <si>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</si>
  <si>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</si>
  <si>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</si>
  <si>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</si>
  <si>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</si>
  <si>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</si>
  <si>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</si>
  <si>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</si>
  <si>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</si>
  <si>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</si>
  <si>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</si>
  <si>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</si>
  <si>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</si>
  <si>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</si>
  <si>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</si>
  <si>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</si>
  <si>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</si>
  <si>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</si>
  <si>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</si>
  <si>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</si>
  <si>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</si>
  <si>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</si>
  <si>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</si>
  <si>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</si>
  <si>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</si>
  <si>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</si>
  <si>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</si>
  <si>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</si>
  <si>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</si>
  <si>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</si>
  <si>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</si>
  <si>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</si>
  <si>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</si>
  <si>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</si>
  <si>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</si>
  <si>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</si>
  <si>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</si>
  <si>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</si>
  <si>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</si>
  <si>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</si>
  <si>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</si>
  <si>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</si>
  <si>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</si>
  <si>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</si>
  <si>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</si>
  <si>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</si>
  <si>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</si>
  <si>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</si>
  <si>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</si>
  <si>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</si>
  <si>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</si>
  <si>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</si>
  <si>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</si>
  <si>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</si>
  <si>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</si>
  <si>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</si>
  <si>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</si>
  <si>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</si>
  <si>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</si>
  <si>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</si>
  <si>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</si>
  <si>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</si>
  <si>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</si>
  <si>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</si>
  <si>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</si>
  <si>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</si>
  <si>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</si>
  <si>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</si>
  <si>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</si>
  <si>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</si>
  <si>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</si>
  <si>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</si>
  <si>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</si>
  <si>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</si>
  <si>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</si>
  <si>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</si>
  <si>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</si>
  <si>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</si>
  <si>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</si>
  <si>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</si>
  <si>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</si>
  <si>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</si>
  <si>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</si>
  <si>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</si>
  <si>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</si>
  <si>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</si>
  <si>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</si>
  <si>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</si>
  <si>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</si>
  <si>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</si>
  <si>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</si>
  <si>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</si>
  <si>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</si>
  <si>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</si>
  <si>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</si>
  <si>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</si>
  <si>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</si>
  <si>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</si>
  <si>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</si>
  <si>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</si>
  <si>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</si>
  <si>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</si>
  <si>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</si>
  <si>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</si>
  <si>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</si>
  <si>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</si>
  <si>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</si>
  <si>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</si>
  <si>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</si>
  <si>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</si>
  <si>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</si>
  <si>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</si>
  <si>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</si>
  <si>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</si>
  <si>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</si>
  <si>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</si>
  <si>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</si>
  <si>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</si>
  <si>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</si>
  <si>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</si>
  <si>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</si>
  <si>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</si>
  <si>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</si>
  <si>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</si>
  <si>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</si>
  <si>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</si>
  <si>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</si>
  <si>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</si>
  <si>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</si>
  <si>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</si>
  <si>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</si>
  <si>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</si>
  <si>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</si>
  <si>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</si>
  <si>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</si>
  <si>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</si>
  <si>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</si>
  <si>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</si>
  <si>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</si>
  <si>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</si>
  <si>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</si>
  <si>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</si>
  <si>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</si>
  <si>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</si>
  <si>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</si>
  <si>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</si>
  <si>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</si>
  <si>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</si>
  <si>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</si>
  <si>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</si>
  <si>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</si>
  <si>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</si>
  <si>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</si>
  <si>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</si>
  <si>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</si>
  <si>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</si>
  <si>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</si>
  <si>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</si>
  <si>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</si>
  <si>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</si>
  <si>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</si>
  <si>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</si>
  <si>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</si>
  <si>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</si>
  <si>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</si>
  <si>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</si>
  <si>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</si>
  <si>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</si>
  <si>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</si>
  <si>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</si>
  <si>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</si>
  <si>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</si>
  <si>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</si>
  <si>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</si>
  <si>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</si>
  <si>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</si>
  <si>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</si>
  <si>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</si>
  <si>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</si>
  <si>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</si>
  <si>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</si>
  <si>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</si>
  <si>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</si>
  <si>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</si>
  <si>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</si>
  <si>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</si>
  <si>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</si>
  <si>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</si>
  <si>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</si>
  <si>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</si>
  <si>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</si>
  <si>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</si>
  <si>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</si>
  <si>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</si>
  <si>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</si>
  <si>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</si>
  <si>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</si>
  <si>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</si>
  <si>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</si>
  <si>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</si>
  <si>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</si>
  <si>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</si>
  <si>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</si>
  <si>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</si>
  <si>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</si>
  <si>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</si>
  <si>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</si>
  <si>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</si>
  <si>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</si>
  <si>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</si>
  <si>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</si>
  <si>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</si>
  <si>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</si>
  <si>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</si>
  <si>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</si>
  <si>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</si>
  <si>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</si>
  <si>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</si>
  <si>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</si>
  <si>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</si>
  <si>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</si>
  <si>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</si>
  <si>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</si>
  <si>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</si>
  <si>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</si>
  <si>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</si>
  <si>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</si>
  <si>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</si>
  <si>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</si>
  <si>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</si>
  <si>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</si>
  <si>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</si>
  <si>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</si>
  <si>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</si>
  <si>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</si>
  <si>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</si>
  <si>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</si>
  <si>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</si>
  <si>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</si>
  <si>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</si>
  <si>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</si>
  <si>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</si>
  <si>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</si>
  <si>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</si>
  <si>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</si>
  <si>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</si>
  <si>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</si>
  <si>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</si>
  <si>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</si>
  <si>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</si>
  <si>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</si>
  <si>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</si>
  <si>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</si>
  <si>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</si>
  <si>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</si>
  <si>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</si>
  <si>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</si>
  <si>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</si>
  <si>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</si>
  <si>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</si>
  <si>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</si>
  <si>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</si>
  <si>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</si>
  <si>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</si>
  <si>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</si>
  <si>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</si>
  <si>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</si>
  <si>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</si>
  <si>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</si>
  <si>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</si>
  <si>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</si>
  <si>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</si>
  <si>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</si>
  <si>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</si>
  <si>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</si>
  <si>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</si>
  <si>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</si>
  <si>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</si>
  <si>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</si>
  <si>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</si>
  <si>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</si>
  <si>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</si>
  <si>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</si>
  <si>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</si>
  <si>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</si>
  <si>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</si>
  <si>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</si>
  <si>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</si>
  <si>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</si>
  <si>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</si>
  <si>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</si>
  <si>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</si>
  <si>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</si>
  <si>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</si>
  <si>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</si>
  <si>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</si>
  <si>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</si>
  <si>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</si>
  <si>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</si>
  <si>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</si>
  <si>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</si>
  <si>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</si>
  <si>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</si>
  <si>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</si>
  <si>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</si>
  <si>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</si>
  <si>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</si>
  <si>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</si>
  <si>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</si>
  <si>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</si>
  <si>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</si>
  <si>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</si>
  <si>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</si>
  <si>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</si>
  <si>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</si>
  <si>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</si>
  <si>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</si>
  <si>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</si>
  <si>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</si>
  <si>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</si>
  <si>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</si>
  <si>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</si>
  <si>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</si>
  <si>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</si>
  <si>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</si>
  <si>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</si>
  <si>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</si>
  <si>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</si>
  <si>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</si>
  <si>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</si>
  <si>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</si>
  <si>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</si>
  <si>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</si>
  <si>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</si>
  <si>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</si>
  <si>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</si>
  <si>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</si>
  <si>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</si>
  <si>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</si>
  <si>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</si>
  <si>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</si>
  <si>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</si>
  <si>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</si>
  <si>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</si>
  <si>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</si>
  <si>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</si>
  <si>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</si>
  <si>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</si>
  <si>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</si>
  <si>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</si>
  <si>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</si>
  <si>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</si>
  <si>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</si>
  <si>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</si>
  <si>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</si>
  <si>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</si>
  <si>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</si>
  <si>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</si>
  <si>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</si>
  <si>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</si>
  <si>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</si>
  <si>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</si>
  <si>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</si>
  <si>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</si>
  <si>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</si>
  <si>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</si>
  <si>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</si>
  <si>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</si>
  <si>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</si>
  <si>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</si>
  <si>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</si>
  <si>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</si>
  <si>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</si>
  <si>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</si>
  <si>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</si>
  <si>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</si>
  <si>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</si>
  <si>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</si>
  <si>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</si>
  <si>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</si>
  <si>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</si>
  <si>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</si>
  <si>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</si>
  <si>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</si>
  <si>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</si>
  <si>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</si>
  <si>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</si>
  <si>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</si>
  <si>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</si>
  <si>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</si>
  <si>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</si>
  <si>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</si>
  <si>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</si>
  <si>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</si>
  <si>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</si>
  <si>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</si>
  <si>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</si>
  <si>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</si>
  <si>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</si>
  <si>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</si>
  <si>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</si>
  <si>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</si>
  <si>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</si>
  <si>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</si>
  <si>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</si>
  <si>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</si>
  <si>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</si>
  <si>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</si>
  <si>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</si>
  <si>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</si>
  <si>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</si>
  <si>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</si>
  <si>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</si>
  <si>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</si>
  <si>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</si>
  <si>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</si>
  <si>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</si>
  <si>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</si>
  <si>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</si>
  <si>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</si>
  <si>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</si>
  <si>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</si>
  <si>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</si>
  <si>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</si>
  <si>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</si>
  <si>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</si>
  <si>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</si>
  <si>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</si>
  <si>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</si>
  <si>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</si>
  <si>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</si>
  <si>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</si>
  <si>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</si>
  <si>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</si>
  <si>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</si>
  <si>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</si>
  <si>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</si>
  <si>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</si>
  <si>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</si>
  <si>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</si>
  <si>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</si>
  <si>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</si>
  <si>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</si>
  <si>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</si>
  <si>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</si>
  <si>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</si>
  <si>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</si>
  <si>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</si>
  <si>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</si>
  <si>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</si>
  <si>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</si>
  <si>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</si>
  <si>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</si>
  <si>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</si>
  <si>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</si>
  <si>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</si>
  <si>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</si>
  <si>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</si>
  <si>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</si>
  <si>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</si>
  <si>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</si>
  <si>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</si>
  <si>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</si>
  <si>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</si>
  <si>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</si>
  <si>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</si>
  <si>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</si>
  <si>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</si>
  <si>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</si>
  <si>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</si>
  <si>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</si>
  <si>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</si>
  <si>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</si>
  <si>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</si>
  <si>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</si>
  <si>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</si>
  <si>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</si>
  <si>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</si>
  <si>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</si>
  <si>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</si>
  <si>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</si>
  <si>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</si>
  <si>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</si>
  <si>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</si>
  <si>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</si>
  <si>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</si>
  <si>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</si>
  <si>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</si>
  <si>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</si>
  <si>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</si>
  <si>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</si>
  <si>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</si>
  <si>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</si>
  <si>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</si>
  <si>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</si>
  <si>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</si>
  <si>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</si>
  <si>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</si>
  <si>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</si>
  <si>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</si>
  <si>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</si>
  <si>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</si>
  <si>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</si>
  <si>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</si>
  <si>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</si>
  <si>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</si>
  <si>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</si>
  <si>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</si>
  <si>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</si>
  <si>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</si>
  <si>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</si>
  <si>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</si>
  <si>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</si>
  <si>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</si>
  <si>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</si>
  <si>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</si>
  <si>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</si>
  <si>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</si>
  <si>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</si>
  <si>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</si>
  <si>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</si>
  <si>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</si>
  <si>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</si>
  <si>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</si>
  <si>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</si>
  <si>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</si>
  <si>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</si>
  <si>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</si>
  <si>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</si>
  <si>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</si>
  <si>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</si>
  <si>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</si>
  <si>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</si>
  <si>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</si>
  <si>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</si>
  <si>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</si>
  <si>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</si>
  <si>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</si>
  <si>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</si>
  <si>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</si>
  <si>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</si>
  <si>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</si>
  <si>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</si>
  <si>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</si>
  <si>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</si>
  <si>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</si>
  <si>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</si>
  <si>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</si>
  <si>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</si>
  <si>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</si>
  <si>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</si>
  <si>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</si>
  <si>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</si>
  <si>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</si>
  <si>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</si>
  <si>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</si>
  <si>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</si>
  <si>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</si>
  <si>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</si>
  <si>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</si>
  <si>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</si>
  <si>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</si>
  <si>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</si>
  <si>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</si>
  <si>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</si>
  <si>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</si>
  <si>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</si>
  <si>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</si>
  <si>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</si>
  <si>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</si>
  <si>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</si>
  <si>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</si>
  <si>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</si>
  <si>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</si>
  <si>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</si>
  <si>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</si>
  <si>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</si>
  <si>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</si>
  <si>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</si>
  <si>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</si>
  <si>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</si>
  <si>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</si>
  <si>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</si>
  <si>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</si>
  <si>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</si>
  <si>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</si>
  <si>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</si>
  <si>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</si>
  <si>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</si>
  <si>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</si>
  <si>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</si>
  <si>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</si>
  <si>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</si>
  <si>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</si>
  <si>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</si>
  <si>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</si>
  <si>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</si>
  <si>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</si>
  <si>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</si>
  <si>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</si>
  <si>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</si>
  <si>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</si>
  <si>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</si>
  <si>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</si>
  <si>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</si>
  <si>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</si>
  <si>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</si>
  <si>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</si>
  <si>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</si>
  <si>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</si>
  <si>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</si>
  <si>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</si>
  <si>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</si>
  <si>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</si>
  <si>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</si>
  <si>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</si>
  <si>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</si>
  <si>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</si>
  <si>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</si>
  <si>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</si>
  <si>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</si>
  <si>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</si>
  <si>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</si>
  <si>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</si>
  <si>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</si>
  <si>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</si>
  <si>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</si>
  <si>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</si>
  <si>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</si>
  <si>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</si>
  <si>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</si>
  <si>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</si>
  <si>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</si>
  <si>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</si>
  <si>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</si>
  <si>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</si>
  <si>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</si>
  <si>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</si>
  <si>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</si>
  <si>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</si>
  <si>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</si>
  <si>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</si>
  <si>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</si>
  <si>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</si>
  <si>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</si>
  <si>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</si>
  <si>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</si>
  <si>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</si>
  <si>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</si>
  <si>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</si>
  <si>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</si>
  <si>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</si>
  <si>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</si>
  <si>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</si>
  <si>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</si>
  <si>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</si>
  <si>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</si>
  <si>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</si>
  <si>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</si>
  <si>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</si>
  <si>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</si>
  <si>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</si>
  <si>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</si>
  <si>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</si>
  <si>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</si>
  <si>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</si>
  <si>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</si>
  <si>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</si>
  <si>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</si>
  <si>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</si>
  <si>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</si>
  <si>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</si>
  <si>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</si>
  <si>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</si>
  <si>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</si>
  <si>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</si>
  <si>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</si>
  <si>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</si>
  <si>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</si>
  <si>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</si>
  <si>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</si>
  <si>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</si>
  <si>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</si>
  <si>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</si>
  <si>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</si>
  <si>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</si>
  <si>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</si>
  <si>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</si>
  <si>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</si>
  <si>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</si>
  <si>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</si>
  <si>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</si>
  <si>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</si>
  <si>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</si>
  <si>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</si>
  <si>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</si>
  <si>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</si>
  <si>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</si>
  <si>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</si>
  <si>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</si>
  <si>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</si>
  <si>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</si>
  <si>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</si>
  <si>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</si>
  <si>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</si>
  <si>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</si>
  <si>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</si>
  <si>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</si>
  <si>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</si>
  <si>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</si>
  <si>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</si>
  <si>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</si>
  <si>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</si>
  <si>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</si>
  <si>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</si>
  <si>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</si>
  <si>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</si>
  <si>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</si>
  <si>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</si>
  <si>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</si>
  <si>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</si>
  <si>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</si>
  <si>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</si>
  <si>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</si>
  <si>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</si>
  <si>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</si>
  <si>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</si>
  <si>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</si>
  <si>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</si>
  <si>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</si>
  <si>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</si>
  <si>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</si>
  <si>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</si>
  <si>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</si>
  <si>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</si>
  <si>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</si>
  <si>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</si>
  <si>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</si>
  <si>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</si>
  <si>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</si>
  <si>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</si>
  <si>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</si>
  <si>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</si>
  <si>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</si>
  <si>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</si>
  <si>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</si>
  <si>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</si>
  <si>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</si>
  <si>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</si>
  <si>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</si>
  <si>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</si>
  <si>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</si>
  <si>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</si>
  <si>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</si>
  <si>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</si>
  <si>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</si>
  <si>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</si>
  <si>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</si>
  <si>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</si>
  <si>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</si>
  <si>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</si>
  <si>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</si>
  <si>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</si>
  <si>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</si>
  <si>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</si>
  <si>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</si>
  <si>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</si>
  <si>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</si>
  <si>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</si>
  <si>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</si>
  <si>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</si>
  <si>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</si>
  <si>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</si>
  <si>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</si>
  <si>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</si>
  <si>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</si>
  <si>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</si>
  <si>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</si>
  <si>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</si>
  <si>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</si>
  <si>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</si>
  <si>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</si>
  <si>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</si>
  <si>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</si>
  <si>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</si>
  <si>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</si>
  <si>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</si>
  <si>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</si>
  <si>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</si>
  <si>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</si>
  <si>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</si>
  <si>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</si>
  <si>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</si>
  <si>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</si>
  <si>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</si>
  <si>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</si>
  <si>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</si>
  <si>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</si>
  <si>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</si>
  <si>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</si>
  <si>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</si>
  <si>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</si>
  <si>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</si>
  <si>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</si>
  <si>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</si>
  <si>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</si>
  <si>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</si>
  <si>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</si>
  <si>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</si>
  <si>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</si>
  <si>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</si>
  <si>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</si>
  <si>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</si>
  <si>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</si>
  <si>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</si>
  <si>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</si>
  <si>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</si>
  <si>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</si>
  <si>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</si>
  <si>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</si>
  <si>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</si>
  <si>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</si>
  <si>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</si>
  <si>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</si>
  <si>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</si>
  <si>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</si>
  <si>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</si>
  <si>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</si>
  <si>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</si>
  <si>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</si>
  <si>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</si>
  <si>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</si>
  <si>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</si>
  <si>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</si>
  <si>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</si>
  <si>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</si>
  <si>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</si>
  <si>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</si>
  <si>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</si>
  <si>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</si>
  <si>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</si>
  <si>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</si>
  <si>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</si>
  <si>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</si>
  <si>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</si>
  <si>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</si>
  <si>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</si>
  <si>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</si>
  <si>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</si>
  <si>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</si>
  <si>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</si>
  <si>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</si>
  <si>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</si>
  <si>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</si>
  <si>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</si>
  <si>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</si>
  <si>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</si>
  <si>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</si>
  <si>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</si>
  <si>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</si>
  <si>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</si>
  <si>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</si>
  <si>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</si>
  <si>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</si>
  <si>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</si>
  <si>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</si>
  <si>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</si>
  <si>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</si>
  <si>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</si>
  <si>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</si>
  <si>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</si>
  <si>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</si>
  <si>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</si>
  <si>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</si>
  <si>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</si>
  <si>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</si>
  <si>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</si>
  <si>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</si>
  <si>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</si>
  <si>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</si>
  <si>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</si>
  <si>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</si>
  <si>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</si>
  <si>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</si>
  <si>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</si>
  <si>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</si>
  <si>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</si>
  <si>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</si>
  <si>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</si>
  <si>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</si>
  <si>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</si>
  <si>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</si>
  <si>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</si>
  <si>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</si>
  <si>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</si>
  <si>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</si>
  <si>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</si>
  <si>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</si>
  <si>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</si>
  <si>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</si>
  <si>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</si>
  <si>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</si>
  <si>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</si>
  <si>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</si>
  <si>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</si>
  <si>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</si>
  <si>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</si>
  <si>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</si>
  <si>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</si>
  <si>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</si>
  <si>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</si>
  <si>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</si>
  <si>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</si>
  <si>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</si>
  <si>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</si>
  <si>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</si>
  <si>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</si>
  <si>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</si>
  <si>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</si>
  <si>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</si>
  <si>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</si>
  <si>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</si>
  <si>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</si>
  <si>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</si>
  <si>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</si>
  <si>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</si>
  <si>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</si>
  <si>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</si>
  <si>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</si>
  <si>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</si>
  <si>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</si>
  <si>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</si>
  <si>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</si>
  <si>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</si>
  <si>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</si>
  <si>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</si>
  <si>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</si>
  <si>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</si>
  <si>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</si>
  <si>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</si>
  <si>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</si>
  <si>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</si>
  <si>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</si>
  <si>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</si>
  <si>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</si>
  <si>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</si>
  <si>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</si>
  <si>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</si>
  <si>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</si>
  <si>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</si>
  <si>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</si>
  <si>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</si>
  <si>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</si>
  <si>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</si>
  <si>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</si>
  <si>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</si>
  <si>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</si>
  <si>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</si>
  <si>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</si>
  <si>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</si>
  <si>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</si>
  <si>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</si>
  <si>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</si>
  <si>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</si>
  <si>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</si>
  <si>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</si>
  <si>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</si>
  <si>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</si>
  <si>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</si>
  <si>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</si>
  <si>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</si>
  <si>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</si>
  <si>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</si>
  <si>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</si>
  <si>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</si>
  <si>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</si>
  <si>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</si>
  <si>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</si>
  <si>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</si>
  <si>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</si>
  <si>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</si>
  <si>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</si>
  <si>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</si>
  <si>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</si>
  <si>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</si>
  <si>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</si>
  <si>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</si>
  <si>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</si>
  <si>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</si>
  <si>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</si>
  <si>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</si>
  <si>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</si>
  <si>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</si>
  <si>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</si>
  <si>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</si>
  <si>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</si>
  <si>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</si>
  <si>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</si>
  <si>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</si>
  <si>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</si>
  <si>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</si>
  <si>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</si>
  <si>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</si>
  <si>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</si>
  <si>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</si>
  <si>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</si>
  <si>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</si>
  <si>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</si>
  <si>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</si>
  <si>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</si>
  <si>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</si>
  <si>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</si>
  <si>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</si>
  <si>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</si>
  <si>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</si>
  <si>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</si>
  <si>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</si>
  <si>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</si>
  <si>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</si>
  <si>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</si>
  <si>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</si>
  <si>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</si>
  <si>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</si>
  <si>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</si>
  <si>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</si>
  <si>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</si>
  <si>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</si>
  <si>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</si>
  <si>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</si>
  <si>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</si>
  <si>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</si>
  <si>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</si>
  <si>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</si>
  <si>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</si>
  <si>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</si>
  <si>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</si>
  <si>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</si>
  <si>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</si>
  <si>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</si>
  <si>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</si>
  <si>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</si>
  <si>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</si>
  <si>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</si>
  <si>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</si>
  <si>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</si>
  <si>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</si>
  <si>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</si>
  <si>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</si>
  <si>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</si>
  <si>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</si>
  <si>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</si>
  <si>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</si>
  <si>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</si>
  <si>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</si>
  <si>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</si>
  <si>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</si>
  <si>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</si>
  <si>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</si>
  <si>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</si>
  <si>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</si>
  <si>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</si>
  <si>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</si>
  <si>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</si>
  <si>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</si>
  <si>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</si>
  <si>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</si>
  <si>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</si>
  <si>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</si>
  <si>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</si>
  <si>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</si>
  <si>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</si>
  <si>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</si>
  <si>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</si>
  <si>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</si>
  <si>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</si>
  <si>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</si>
  <si>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</si>
  <si>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</si>
  <si>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</si>
  <si>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</si>
  <si>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</si>
  <si>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</si>
  <si>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</si>
  <si>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</si>
  <si>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</si>
  <si>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</si>
  <si>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</si>
  <si>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</si>
  <si>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</si>
  <si>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</si>
  <si>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</si>
  <si>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</si>
  <si>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</si>
  <si>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</si>
  <si>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</si>
  <si>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</si>
  <si>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</si>
  <si>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</si>
  <si>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</si>
  <si>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</si>
  <si>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</si>
  <si>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</si>
  <si>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</si>
  <si>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</si>
  <si>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</si>
  <si>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</si>
  <si>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</si>
  <si>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</si>
  <si>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</si>
  <si>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</si>
  <si>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</si>
  <si>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</si>
  <si>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</si>
  <si>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</si>
  <si>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</si>
  <si>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</si>
  <si>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</si>
  <si>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</si>
  <si>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</si>
  <si>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</si>
  <si>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</si>
  <si>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</si>
  <si>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</si>
  <si>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</si>
  <si>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</si>
  <si>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</si>
  <si>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</si>
  <si>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</si>
  <si>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</si>
  <si>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</si>
  <si>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</si>
  <si>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</si>
  <si>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</si>
  <si>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</si>
  <si>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</si>
  <si>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</si>
  <si>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</si>
  <si>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</si>
  <si>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</si>
  <si>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</si>
  <si>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</si>
  <si>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</si>
  <si>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</si>
  <si>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</si>
  <si>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</si>
  <si>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</si>
  <si>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</si>
  <si>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</si>
  <si>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</si>
  <si>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</si>
  <si>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</si>
  <si>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</si>
  <si>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</si>
  <si>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</si>
  <si>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</si>
  <si>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</si>
  <si>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</si>
  <si>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</si>
  <si>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</si>
  <si>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</si>
  <si>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</si>
  <si>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</si>
  <si>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</si>
  <si>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</si>
  <si>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</si>
  <si>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</si>
  <si>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</si>
  <si>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</si>
  <si>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</si>
  <si>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</si>
  <si>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</si>
  <si>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</si>
  <si>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</si>
  <si>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</si>
  <si>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</si>
  <si>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</si>
  <si>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</si>
  <si>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</si>
  <si>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</si>
  <si>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</si>
  <si>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</si>
  <si>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</si>
  <si>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</si>
  <si>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</si>
  <si>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</si>
  <si>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</si>
  <si>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</si>
  <si>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</si>
  <si>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</si>
  <si>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</si>
  <si>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</si>
  <si>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</si>
  <si>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</si>
  <si>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</si>
  <si>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</si>
  <si>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</si>
  <si>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</si>
  <si>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</si>
  <si>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</si>
  <si>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</si>
  <si>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</si>
  <si>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</si>
  <si>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</si>
  <si>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</si>
  <si>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</si>
  <si>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</si>
  <si>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</si>
  <si>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</si>
  <si>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</si>
  <si>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</si>
  <si>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</si>
  <si>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</si>
  <si>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</si>
  <si>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</si>
  <si>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</si>
  <si>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</si>
  <si>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</si>
  <si>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</si>
  <si>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</si>
  <si>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</si>
  <si>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</si>
  <si>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</si>
  <si>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</si>
  <si>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</si>
  <si>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</si>
  <si>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</si>
  <si>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</si>
  <si>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</si>
  <si>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</si>
  <si>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</si>
  <si>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</si>
  <si>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</si>
  <si>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</si>
  <si>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</si>
  <si>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</si>
  <si>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</si>
  <si>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</si>
  <si>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</si>
  <si>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</si>
  <si>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</si>
  <si>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</si>
  <si>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</si>
  <si>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</si>
  <si>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</si>
  <si>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</si>
  <si>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</si>
  <si>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</si>
  <si>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</si>
  <si>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</si>
  <si>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</si>
  <si>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</si>
  <si>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</si>
  <si>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</si>
  <si>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</si>
  <si>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</si>
  <si>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</si>
  <si>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</si>
  <si>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</si>
  <si>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</si>
  <si>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</si>
  <si>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</si>
  <si>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</si>
  <si>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</si>
  <si>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</si>
  <si>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</si>
  <si>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</si>
  <si>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</si>
  <si>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</si>
  <si>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</si>
  <si>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</si>
  <si>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</si>
  <si>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</si>
  <si>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</si>
  <si>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</si>
  <si>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</si>
  <si>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</si>
  <si>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</si>
  <si>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</si>
  <si>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</si>
  <si>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</si>
  <si>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</si>
  <si>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</si>
  <si>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</si>
  <si>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</si>
  <si>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</si>
  <si>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</si>
  <si>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</si>
  <si>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</si>
  <si>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</si>
  <si>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</si>
  <si>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</si>
  <si>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</si>
  <si>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</si>
  <si>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</si>
  <si>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</si>
  <si>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</si>
  <si>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</si>
  <si>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</si>
  <si>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</si>
  <si>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</si>
  <si>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</si>
  <si>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</si>
  <si>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</si>
  <si>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</si>
  <si>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</si>
  <si>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</si>
  <si>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</si>
  <si>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</si>
  <si>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</si>
  <si>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</si>
  <si>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</si>
  <si>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</si>
  <si>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</si>
  <si>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</si>
  <si>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</si>
  <si>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</si>
  <si>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</si>
  <si>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</si>
  <si>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</si>
  <si>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</si>
  <si>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</si>
  <si>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</si>
  <si>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</si>
  <si>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</si>
  <si>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</si>
  <si>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</si>
  <si>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</si>
  <si>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</si>
  <si>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</si>
  <si>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</si>
  <si>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</si>
  <si>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</si>
  <si>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</si>
  <si>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</si>
  <si>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</si>
  <si>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</si>
  <si>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</si>
  <si>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</si>
  <si>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</si>
  <si>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</si>
  <si>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</si>
  <si>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</si>
  <si>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</si>
  <si>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</si>
  <si>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</si>
  <si>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</si>
  <si>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</si>
  <si>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</si>
  <si>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</si>
  <si>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</si>
  <si>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</si>
  <si>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</si>
  <si>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</si>
  <si>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</si>
  <si>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</si>
  <si>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</si>
  <si>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</si>
  <si>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</si>
  <si>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</si>
  <si>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</si>
  <si>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</si>
  <si>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</si>
  <si>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</si>
  <si>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</si>
  <si>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</si>
  <si>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</si>
  <si>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</si>
  <si>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</si>
  <si>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</si>
  <si>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</si>
  <si>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</si>
  <si>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</si>
  <si>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</si>
  <si>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</si>
  <si>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</si>
  <si>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</si>
  <si>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</si>
  <si>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</si>
  <si>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</si>
  <si>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</si>
  <si>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</si>
  <si>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</si>
  <si>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</si>
  <si>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</si>
  <si>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</si>
  <si>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</si>
  <si>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</si>
  <si>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</si>
  <si>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</si>
  <si>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</si>
  <si>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</si>
  <si>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</si>
  <si>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</si>
  <si>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</si>
  <si>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</si>
  <si>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</si>
  <si>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</si>
  <si>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</si>
  <si>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</si>
  <si>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</si>
  <si>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</si>
  <si>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</si>
  <si>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</si>
  <si>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</si>
  <si>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</si>
  <si>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</si>
  <si>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</si>
  <si>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</si>
  <si>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</si>
  <si>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</si>
  <si>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</si>
  <si>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</si>
  <si>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</si>
  <si>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</si>
  <si>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</si>
  <si>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</si>
  <si>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</si>
  <si>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</si>
  <si>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</si>
  <si>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</si>
  <si>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</si>
  <si>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</si>
  <si>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</si>
  <si>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</si>
  <si>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</si>
  <si>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</si>
  <si>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</si>
  <si>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</si>
  <si>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</si>
  <si>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</si>
  <si>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</si>
  <si>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</si>
  <si>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</si>
  <si>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</si>
  <si>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</si>
  <si>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</si>
  <si>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</si>
  <si>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</si>
  <si>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</si>
  <si>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</si>
  <si>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</si>
  <si>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</si>
  <si>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</si>
  <si>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</si>
  <si>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</si>
  <si>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</si>
  <si>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</si>
  <si>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</si>
  <si>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</si>
  <si>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</si>
  <si>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</si>
  <si>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</si>
  <si>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</si>
  <si>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</si>
  <si>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</si>
  <si>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</si>
  <si>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</si>
  <si>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</si>
  <si>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</si>
  <si>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</si>
  <si>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</si>
  <si>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</si>
  <si>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</si>
  <si>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</si>
  <si>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</si>
  <si>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</si>
  <si>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</si>
  <si>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</si>
  <si>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</si>
  <si>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</si>
  <si>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</si>
  <si>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</si>
  <si>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</si>
  <si>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</si>
  <si>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</si>
  <si>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</si>
  <si>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</si>
  <si>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</si>
  <si>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</si>
  <si>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</si>
  <si>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</si>
  <si>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</si>
  <si>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</si>
  <si>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</si>
  <si>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</si>
  <si>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</si>
  <si>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</si>
  <si>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</si>
  <si>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</si>
  <si>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</si>
  <si>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</si>
  <si>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</si>
  <si>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</si>
  <si>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</si>
  <si>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</si>
  <si>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</si>
  <si>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</si>
  <si>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</si>
  <si>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</si>
  <si>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</si>
  <si>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</si>
  <si>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</si>
  <si>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</si>
  <si>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</si>
  <si>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</si>
  <si>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</si>
  <si>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</si>
  <si>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</si>
  <si>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</si>
  <si>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</si>
  <si>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</si>
  <si>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</si>
  <si>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</si>
  <si>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</si>
  <si>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</si>
  <si>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</si>
  <si>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</si>
  <si>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</si>
  <si>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</si>
  <si>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</si>
  <si>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</si>
  <si>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</si>
  <si>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</si>
  <si>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</si>
  <si>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</si>
  <si>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</si>
  <si>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</si>
  <si>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</si>
  <si>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</si>
  <si>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</si>
  <si>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</si>
  <si>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</si>
  <si>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</si>
  <si>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</si>
  <si>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</si>
  <si>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</si>
  <si>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</si>
  <si>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</si>
  <si>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</si>
  <si>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</si>
  <si>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</si>
  <si>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</si>
  <si>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</si>
  <si>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</si>
  <si>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</si>
  <si>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</si>
  <si>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</si>
  <si>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</si>
  <si>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</si>
  <si>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</si>
  <si>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</si>
  <si>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</si>
  <si>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</si>
  <si>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</si>
  <si>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</si>
  <si>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</si>
  <si>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</si>
  <si>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</si>
  <si>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</si>
  <si>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</si>
  <si>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</si>
  <si>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</si>
  <si>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</si>
  <si>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</si>
  <si>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</si>
  <si>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</si>
  <si>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</si>
  <si>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</si>
  <si>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</si>
  <si>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</si>
  <si>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</si>
  <si>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</si>
  <si>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</si>
  <si>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</si>
  <si>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</si>
  <si>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</si>
  <si>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</si>
  <si>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</si>
  <si>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</si>
  <si>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</si>
  <si>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</si>
  <si>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</si>
  <si>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</si>
  <si>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</si>
  <si>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</si>
  <si>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</si>
  <si>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</si>
  <si>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</si>
  <si>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</si>
  <si>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</si>
  <si>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</si>
  <si>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</si>
  <si>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</si>
  <si>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</si>
  <si>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</si>
  <si>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</si>
  <si>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</si>
  <si>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</si>
  <si>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</si>
  <si>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</si>
  <si>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</si>
  <si>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</si>
  <si>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</si>
  <si>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</si>
  <si>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</si>
  <si>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</si>
  <si>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</si>
  <si>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</si>
  <si>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</si>
  <si>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</si>
  <si>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</si>
  <si>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</si>
  <si>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</si>
  <si>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</si>
  <si>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</si>
  <si>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</si>
  <si>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</si>
  <si>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</si>
  <si>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</si>
  <si>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</si>
  <si>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</si>
  <si>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</si>
  <si>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</si>
  <si>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</si>
  <si>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</si>
  <si>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</si>
  <si>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</si>
  <si>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</si>
  <si>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</si>
  <si>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</si>
  <si>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</si>
  <si>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</si>
  <si>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</si>
  <si>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</si>
  <si>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</si>
  <si>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</si>
  <si>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</si>
  <si>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</si>
  <si>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</si>
  <si>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</si>
  <si>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</si>
  <si>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</si>
  <si>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</si>
  <si>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</si>
  <si>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</si>
  <si>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</si>
  <si>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</si>
  <si>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</si>
  <si>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</si>
  <si>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</si>
  <si>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</si>
  <si>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</si>
  <si>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</si>
  <si>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</si>
  <si>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</si>
  <si>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</si>
  <si>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</si>
  <si>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</si>
  <si>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</si>
  <si>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</si>
  <si>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</si>
  <si>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</si>
  <si>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</si>
  <si>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</si>
  <si>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</si>
  <si>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</si>
  <si>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</si>
  <si>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</si>
  <si>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</si>
  <si>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</si>
  <si>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</si>
  <si>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</si>
  <si>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</si>
  <si>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</si>
  <si>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</si>
  <si>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</si>
  <si>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</si>
  <si>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</si>
  <si>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</si>
  <si>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</si>
  <si>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</si>
  <si>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</si>
  <si>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</si>
  <si>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</si>
  <si>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</si>
  <si>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</si>
  <si>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</si>
  <si>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</si>
  <si>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</si>
  <si>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</si>
  <si>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</si>
  <si>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</si>
  <si>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</si>
  <si>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</si>
  <si>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</si>
  <si>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</si>
  <si>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</si>
  <si>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</si>
  <si>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</si>
  <si>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</si>
  <si>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</si>
  <si>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</si>
  <si>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</si>
  <si>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</si>
  <si>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</si>
  <si>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</si>
  <si>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</si>
  <si>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</si>
  <si>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</si>
  <si>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</si>
  <si>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</si>
  <si>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</si>
  <si>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</si>
  <si>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</si>
  <si>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</si>
  <si>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</si>
  <si>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</si>
  <si>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</si>
  <si>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</si>
  <si>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</si>
  <si>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</si>
  <si>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</si>
  <si>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</si>
  <si>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</si>
  <si>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</si>
  <si>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</si>
  <si>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</si>
  <si>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</si>
  <si>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</si>
  <si>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</si>
  <si>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</si>
  <si>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</si>
  <si>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</si>
  <si>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</si>
  <si>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</si>
  <si>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</si>
  <si>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</si>
  <si>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</si>
  <si>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</si>
  <si>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</si>
  <si>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</si>
  <si>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</si>
  <si>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</si>
  <si>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</si>
  <si>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</si>
  <si>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</si>
  <si>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</si>
  <si>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</si>
  <si>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</si>
  <si>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</si>
  <si>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</si>
  <si>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</si>
  <si>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</si>
  <si>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</si>
  <si>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</si>
  <si>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</si>
  <si>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</si>
  <si>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</si>
  <si>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</si>
  <si>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</si>
  <si>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</si>
  <si>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</si>
  <si>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</si>
  <si>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</si>
  <si>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</si>
  <si>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</si>
  <si>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</si>
  <si>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</si>
  <si>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</si>
  <si>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</si>
  <si>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</si>
  <si>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</si>
  <si>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</si>
  <si>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</si>
  <si>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</si>
  <si>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</si>
  <si>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</si>
  <si>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</si>
  <si>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</si>
  <si>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</si>
  <si>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</si>
  <si>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</si>
  <si>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</si>
  <si>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</si>
  <si>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</si>
  <si>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</si>
  <si>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</si>
  <si>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</si>
  <si>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</si>
  <si>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</si>
  <si>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</si>
  <si>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</si>
  <si>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</si>
  <si>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</si>
  <si>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</si>
  <si>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</si>
  <si>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</si>
  <si>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</si>
  <si>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</si>
  <si>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</si>
  <si>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</si>
  <si>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</si>
  <si>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</si>
  <si>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</si>
  <si>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</si>
  <si>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</si>
  <si>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</si>
  <si>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</si>
  <si>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</si>
  <si>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</si>
  <si>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</si>
  <si>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</si>
  <si>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</si>
  <si>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</si>
  <si>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</si>
  <si>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</si>
  <si>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</si>
  <si>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</si>
  <si>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</si>
  <si>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</si>
  <si>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</si>
  <si>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</si>
  <si>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</si>
  <si>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</si>
  <si>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</si>
  <si>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</si>
  <si>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</si>
  <si>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</si>
  <si>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</si>
  <si>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</si>
  <si>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</si>
  <si>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</si>
  <si>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</si>
  <si>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</si>
  <si>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</si>
  <si>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</si>
  <si>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</si>
  <si>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</si>
  <si>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</si>
  <si>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</si>
  <si>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</si>
  <si>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</si>
  <si>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</si>
  <si>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</si>
  <si>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</si>
  <si>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</si>
  <si>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</si>
  <si>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</si>
  <si>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</si>
  <si>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</si>
  <si>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</si>
  <si>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</si>
  <si>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</si>
  <si>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</si>
  <si>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</si>
  <si>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</si>
  <si>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</si>
  <si>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</si>
  <si>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</si>
  <si>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</si>
  <si>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</si>
  <si>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</si>
  <si>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</si>
  <si>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</si>
  <si>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</si>
  <si>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</si>
  <si>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</si>
  <si>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</si>
  <si>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</si>
  <si>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</si>
  <si>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</si>
  <si>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</si>
  <si>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</si>
  <si>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</si>
  <si>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</si>
  <si>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</si>
  <si>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</si>
  <si>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</si>
  <si>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</si>
  <si>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</si>
  <si>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</si>
  <si>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</si>
  <si>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</si>
  <si>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</si>
  <si>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</si>
  <si>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</si>
  <si>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</si>
  <si>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</si>
  <si>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</si>
  <si>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</si>
  <si>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</si>
  <si>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</si>
  <si>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</si>
  <si>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</si>
  <si>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</si>
  <si>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</si>
  <si>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</si>
  <si>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</si>
  <si>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</si>
  <si>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</si>
  <si>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</si>
  <si>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</si>
  <si>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</si>
  <si>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</si>
  <si>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</si>
  <si>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</si>
  <si>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</si>
  <si>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</si>
  <si>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</si>
  <si>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</si>
  <si>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</si>
  <si>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</si>
  <si>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</si>
  <si>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</si>
  <si>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</si>
  <si>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</si>
  <si>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</si>
  <si>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</si>
  <si>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</si>
  <si>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</si>
  <si>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</si>
  <si>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</si>
  <si>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</si>
  <si>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</si>
  <si>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</si>
  <si>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</si>
  <si>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</si>
  <si>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</si>
  <si>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</si>
  <si>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</si>
  <si>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</si>
  <si>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</si>
  <si>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</si>
  <si>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</si>
  <si>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</si>
  <si>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</si>
  <si>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</si>
  <si>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</si>
  <si>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</si>
  <si>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</si>
  <si>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</si>
  <si>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</si>
  <si>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</si>
  <si>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</si>
  <si>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</si>
  <si>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</si>
  <si>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</si>
  <si>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</si>
  <si>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</si>
  <si>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</si>
  <si>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</si>
  <si>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</si>
  <si>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</si>
  <si>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</si>
  <si>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</si>
  <si>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</si>
  <si>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</si>
  <si>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</si>
  <si>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</si>
  <si>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</si>
  <si>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</si>
  <si>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</si>
  <si>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</si>
  <si>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</si>
  <si>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</si>
  <si>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</si>
  <si>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</si>
  <si>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</si>
  <si>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</si>
  <si>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</si>
  <si>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</si>
  <si>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</si>
  <si>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</si>
  <si>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</si>
  <si>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</si>
  <si>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</si>
  <si>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</si>
  <si>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</si>
  <si>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</si>
  <si>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</si>
  <si>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</si>
  <si>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</si>
  <si>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</si>
  <si>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</si>
  <si>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</si>
  <si>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</si>
  <si>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</si>
  <si>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</si>
  <si>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</si>
  <si>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</si>
  <si>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</si>
  <si>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</si>
  <si>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</si>
  <si>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</si>
  <si>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</si>
  <si>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</si>
  <si>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</si>
  <si>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</si>
  <si>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</si>
  <si>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</si>
  <si>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</si>
  <si>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</si>
  <si>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</si>
  <si>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</si>
  <si>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</si>
  <si>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</si>
  <si>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</si>
  <si>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</si>
  <si>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</si>
  <si>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</si>
  <si>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</si>
  <si>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</si>
  <si>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</si>
  <si>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</si>
  <si>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</si>
  <si>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</si>
  <si>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</si>
  <si>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</si>
  <si>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</si>
  <si>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</si>
  <si>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</si>
  <si>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</si>
  <si>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</si>
  <si>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</si>
  <si>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</si>
  <si>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</si>
  <si>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</si>
  <si>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</si>
  <si>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</si>
  <si>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</si>
  <si>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</si>
  <si>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</si>
  <si>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</si>
  <si>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</si>
  <si>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</si>
  <si>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</si>
  <si>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</si>
  <si>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</si>
  <si>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</si>
  <si>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</si>
  <si>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</si>
  <si>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</si>
  <si>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</si>
  <si>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</si>
  <si>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</si>
  <si>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</si>
  <si>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</si>
  <si>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</si>
  <si>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</si>
  <si>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</si>
  <si>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</si>
  <si>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</si>
  <si>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</si>
  <si>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</si>
  <si>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</si>
  <si>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</si>
  <si>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</si>
  <si>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</si>
  <si>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</si>
  <si>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</si>
  <si>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</si>
  <si>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</si>
  <si>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</si>
  <si>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</si>
  <si>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</si>
  <si>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</si>
  <si>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</si>
  <si>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</si>
  <si>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</si>
  <si>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</si>
  <si>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</si>
  <si>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</si>
  <si>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</si>
  <si>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</si>
  <si>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</si>
  <si>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</si>
  <si>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</si>
  <si>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</si>
  <si>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</si>
  <si>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</si>
  <si>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</si>
  <si>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</si>
  <si>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</si>
  <si>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</si>
  <si>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</si>
  <si>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</si>
  <si>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</si>
  <si>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</si>
  <si>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</si>
  <si>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</si>
  <si>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</si>
  <si>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</si>
  <si>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</si>
  <si>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</si>
  <si>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</si>
  <si>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</si>
  <si>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</si>
  <si>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</si>
  <si>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</si>
  <si>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</si>
  <si>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</si>
  <si>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</si>
  <si>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</si>
  <si>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</si>
  <si>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</si>
  <si>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</si>
  <si>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</si>
  <si>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</si>
  <si>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</si>
  <si>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</si>
  <si>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</si>
  <si>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</si>
  <si>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</si>
  <si>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</si>
  <si>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</si>
  <si>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</si>
  <si>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</si>
  <si>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</si>
  <si>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</si>
  <si>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</si>
  <si>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</si>
  <si>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</si>
  <si>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</si>
  <si>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</si>
  <si>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</si>
  <si>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</si>
  <si>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</si>
  <si>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</si>
  <si>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</si>
  <si>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</si>
  <si>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</si>
  <si>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</si>
  <si>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</si>
  <si>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</si>
  <si>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</si>
  <si>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</si>
  <si>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</si>
  <si>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</si>
  <si>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</si>
  <si>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</si>
  <si>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</si>
  <si>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</si>
  <si>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</si>
  <si>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</si>
  <si>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</si>
  <si>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</si>
  <si>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</si>
  <si>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</si>
  <si>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</si>
  <si>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</si>
  <si>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</si>
  <si>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</si>
  <si>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</si>
  <si>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</si>
  <si>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</si>
  <si>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</si>
  <si>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</si>
  <si>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</si>
  <si>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</si>
  <si>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</si>
  <si>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</si>
  <si>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</si>
  <si>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</si>
  <si>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</si>
  <si>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</si>
  <si>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</si>
  <si>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</si>
  <si>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</si>
  <si>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</si>
  <si>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</si>
  <si>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</si>
  <si>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</si>
  <si>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</si>
  <si>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</si>
  <si>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</si>
  <si>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</si>
  <si>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</si>
  <si>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</si>
  <si>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</si>
  <si>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</si>
  <si>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</si>
  <si>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</si>
  <si>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</si>
  <si>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</si>
  <si>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</si>
  <si>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</si>
  <si>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</si>
  <si>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</si>
  <si>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</si>
  <si>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</si>
  <si>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</si>
  <si>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</si>
  <si>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</si>
  <si>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</si>
  <si>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</si>
  <si>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</si>
  <si>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</si>
  <si>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</si>
  <si>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</si>
  <si>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</si>
  <si>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</si>
  <si>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</si>
  <si>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</si>
  <si>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</si>
  <si>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</si>
  <si>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</si>
  <si>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</si>
  <si>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</si>
  <si>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</si>
  <si>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</si>
  <si>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</si>
  <si>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</si>
  <si>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</si>
  <si>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</si>
  <si>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</si>
  <si>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</si>
  <si>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</si>
  <si>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</si>
  <si>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</si>
  <si>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</si>
  <si>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</si>
  <si>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</si>
  <si>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</si>
  <si>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</si>
  <si>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</si>
  <si>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</si>
  <si>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</si>
  <si>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</si>
  <si>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</si>
  <si>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</si>
  <si>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</si>
  <si>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</si>
  <si>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</si>
  <si>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</si>
  <si>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</si>
  <si>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</si>
  <si>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</si>
  <si>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</si>
  <si>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</si>
  <si>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</si>
  <si>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</si>
  <si>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</si>
  <si>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</si>
  <si>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</si>
  <si>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</si>
  <si>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</si>
  <si>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</si>
  <si>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</si>
  <si>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</si>
  <si>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</si>
  <si>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</si>
  <si>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</si>
  <si>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</si>
  <si>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</si>
  <si>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</si>
  <si>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</si>
  <si>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</si>
  <si>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</si>
  <si>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</si>
  <si>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</si>
  <si>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</si>
  <si>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</si>
  <si>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</si>
  <si>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</si>
  <si>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</si>
  <si>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</si>
  <si>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</si>
  <si>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</si>
  <si>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</si>
  <si>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</si>
  <si>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</si>
  <si>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</si>
  <si>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</si>
  <si>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</si>
  <si>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</si>
  <si>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</si>
  <si>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</si>
  <si>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</si>
  <si>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</si>
  <si>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</si>
  <si>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</si>
  <si>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</si>
  <si>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</si>
  <si>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</si>
  <si>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</si>
  <si>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</si>
  <si>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</si>
  <si>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</si>
  <si>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</si>
  <si>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</si>
  <si>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</si>
  <si>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</si>
  <si>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</si>
  <si>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</si>
  <si>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</si>
  <si>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</si>
  <si>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</si>
  <si>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</si>
  <si>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</si>
  <si>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</si>
  <si>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</si>
  <si>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</si>
  <si>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</si>
  <si>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</si>
  <si>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</si>
  <si>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</si>
  <si>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</si>
  <si>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</si>
  <si>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</si>
  <si>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</si>
  <si>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</si>
  <si>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</si>
  <si>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</si>
  <si>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</si>
  <si>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</si>
  <si>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</si>
  <si>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</si>
  <si>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</si>
  <si>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</si>
  <si>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</si>
  <si>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</si>
  <si>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</si>
  <si>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</si>
  <si>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</si>
  <si>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</si>
  <si>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</si>
  <si>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</si>
  <si>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</si>
  <si>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</si>
  <si>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</si>
  <si>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</si>
  <si>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</si>
  <si>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</si>
  <si>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</si>
  <si>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</si>
  <si>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</si>
  <si>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</si>
  <si>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</si>
  <si>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</si>
  <si>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</si>
  <si>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</si>
  <si>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</si>
  <si>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</si>
  <si>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</si>
  <si>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</si>
  <si>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</si>
  <si>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</si>
  <si>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</si>
  <si>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</si>
  <si>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</si>
  <si>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</si>
  <si>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</si>
  <si>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</si>
  <si>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</si>
  <si>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</si>
  <si>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</si>
  <si>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</si>
  <si>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</si>
  <si>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</si>
  <si>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</si>
  <si>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</si>
  <si>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</si>
  <si>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</si>
  <si>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</si>
  <si>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</si>
  <si>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</si>
  <si>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</si>
  <si>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</si>
  <si>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</si>
  <si>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</si>
  <si>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</si>
  <si>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</si>
  <si>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</si>
  <si>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</si>
  <si>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</si>
  <si>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</si>
  <si>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</si>
  <si>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</si>
  <si>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</si>
  <si>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</si>
  <si>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</si>
  <si>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</si>
  <si>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</si>
  <si>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</si>
  <si>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</si>
  <si>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</si>
  <si>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</si>
  <si>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</si>
  <si>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</si>
  <si>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</si>
  <si>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</si>
  <si>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</si>
  <si>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</si>
  <si>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</si>
  <si>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</si>
  <si>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</si>
  <si>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</si>
  <si>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</si>
  <si>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</si>
  <si>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</si>
  <si>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</si>
  <si>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</si>
  <si>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</si>
  <si>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</si>
  <si>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</si>
  <si>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</si>
  <si>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</si>
  <si>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</si>
  <si>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</si>
  <si>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</si>
  <si>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</si>
  <si>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</si>
  <si>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</si>
  <si>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</si>
  <si>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</si>
  <si>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</si>
  <si>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</si>
  <si>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</si>
  <si>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</si>
  <si>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</si>
  <si>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</si>
  <si>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</si>
  <si>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</si>
  <si>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</si>
  <si>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</si>
  <si>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</si>
  <si>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</si>
  <si>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</si>
  <si>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</si>
  <si>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</si>
  <si>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</si>
  <si>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</si>
  <si>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</si>
  <si>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</si>
  <si>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</si>
  <si>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</si>
  <si>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</si>
  <si>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</si>
  <si>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</si>
  <si>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</si>
  <si>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</si>
  <si>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</si>
  <si>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</si>
  <si>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</si>
  <si>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</si>
  <si>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</si>
  <si>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</si>
  <si>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</si>
  <si>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</si>
  <si>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</si>
  <si>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</si>
  <si>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</si>
  <si>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</si>
  <si>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</si>
  <si>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</si>
  <si>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</si>
  <si>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</si>
  <si>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</si>
  <si>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</si>
  <si>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</si>
  <si>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</si>
  <si>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</si>
  <si>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</si>
  <si>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</si>
  <si>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</si>
  <si>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</si>
  <si>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</si>
  <si>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</si>
  <si>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</si>
  <si>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</si>
  <si>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</si>
  <si>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</si>
  <si>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</si>
  <si>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</si>
  <si>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</si>
  <si>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</si>
  <si>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</si>
  <si>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</si>
  <si>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</si>
  <si>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</si>
  <si>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</si>
  <si>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</si>
  <si>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</si>
  <si>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</si>
  <si>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</si>
  <si>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</si>
  <si>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</si>
  <si>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</si>
  <si>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</si>
  <si>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</si>
  <si>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</si>
  <si>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</si>
  <si>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</si>
  <si>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</si>
  <si>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</si>
  <si>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</si>
  <si>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</si>
  <si>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</si>
  <si>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</si>
  <si>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</si>
  <si>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</si>
  <si>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</si>
  <si>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</si>
  <si>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</si>
  <si>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</si>
  <si>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</si>
  <si>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</si>
  <si>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</si>
  <si>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</si>
  <si>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</si>
  <si>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</si>
  <si>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</si>
  <si>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</si>
  <si>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</si>
  <si>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</si>
  <si>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</si>
  <si>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</si>
  <si>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</si>
  <si>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</si>
  <si>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</si>
  <si>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</si>
  <si>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</si>
  <si>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</si>
  <si>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</si>
  <si>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</si>
  <si>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</si>
  <si>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</si>
  <si>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</si>
  <si>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</si>
  <si>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</si>
  <si>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</si>
  <si>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</si>
  <si>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</si>
  <si>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</si>
  <si>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</si>
  <si>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</si>
  <si>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</si>
  <si>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</si>
  <si>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</si>
  <si>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</si>
  <si>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</si>
  <si>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</si>
  <si>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</si>
  <si>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</si>
  <si>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</si>
  <si>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</si>
  <si>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</si>
  <si>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</si>
  <si>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</si>
  <si>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</si>
  <si>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</si>
  <si>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</si>
  <si>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</si>
  <si>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</si>
  <si>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</si>
  <si>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</si>
  <si>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</si>
  <si>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</si>
  <si>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</si>
  <si>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</si>
  <si>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</si>
  <si>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</si>
  <si>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</si>
  <si>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</si>
  <si>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</si>
  <si>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</si>
  <si>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</si>
  <si>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</si>
  <si>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</si>
  <si>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</si>
  <si>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</si>
  <si>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</si>
  <si>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</si>
  <si>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</si>
  <si>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</si>
  <si>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</si>
  <si>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</si>
  <si>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</si>
  <si>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</si>
  <si>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</si>
  <si>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</si>
  <si>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</si>
  <si>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</si>
  <si>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</si>
  <si>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</si>
  <si>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</si>
  <si>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</si>
  <si>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</si>
  <si>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</si>
  <si>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</si>
  <si>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</si>
  <si>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</si>
  <si>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</si>
  <si>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</si>
  <si>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</si>
  <si>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</si>
  <si>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</si>
  <si>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</si>
  <si>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</si>
  <si>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</si>
  <si>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</si>
  <si>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</si>
  <si>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</si>
  <si>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</si>
  <si>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</si>
  <si>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</si>
  <si>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</si>
  <si>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</si>
  <si>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</si>
  <si>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</si>
  <si>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</si>
  <si>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</si>
  <si>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</si>
  <si>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</si>
  <si>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</si>
  <si>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</si>
  <si>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</si>
  <si>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</si>
  <si>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</si>
  <si>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</si>
  <si>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</si>
  <si>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</si>
  <si>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</si>
  <si>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</si>
  <si>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</si>
  <si>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</si>
  <si>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</si>
  <si>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</si>
  <si>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</si>
  <si>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</si>
  <si>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</si>
  <si>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</si>
  <si>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</si>
  <si>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</si>
  <si>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</si>
  <si>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</si>
  <si>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</si>
  <si>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</si>
  <si>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</si>
  <si>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</si>
  <si>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</si>
  <si>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</si>
  <si>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</si>
  <si>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</si>
  <si>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</si>
  <si>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</si>
  <si>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</si>
  <si>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</si>
  <si>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</si>
  <si>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</si>
  <si>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</si>
  <si>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</si>
  <si>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</si>
  <si>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</si>
  <si>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</si>
  <si>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</si>
  <si>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</si>
  <si>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</si>
  <si>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</si>
  <si>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</si>
  <si>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</si>
  <si>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</si>
  <si>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</si>
  <si>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</si>
  <si>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</si>
  <si>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</si>
  <si>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</si>
  <si>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</si>
  <si>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</si>
  <si>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</si>
  <si>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</si>
  <si>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</si>
  <si>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</si>
  <si>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</si>
  <si>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</si>
  <si>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</si>
  <si>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</si>
  <si>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</si>
  <si>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</si>
  <si>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</si>
  <si>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</si>
  <si>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</si>
  <si>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</si>
  <si>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</si>
  <si>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</si>
  <si>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</si>
  <si>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</si>
  <si>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</si>
  <si>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</si>
  <si>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</si>
  <si>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</si>
  <si>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</si>
  <si>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</si>
  <si>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</si>
  <si>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</si>
  <si>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</si>
  <si>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</si>
  <si>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</si>
  <si>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</si>
  <si>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</si>
  <si>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</si>
  <si>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</si>
  <si>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</si>
  <si>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</si>
  <si>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</si>
  <si>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</si>
  <si>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</si>
  <si>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</si>
  <si>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</si>
  <si>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</si>
  <si>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</si>
  <si>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</si>
  <si>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</si>
  <si>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</si>
  <si>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</si>
  <si>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</si>
  <si>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</si>
  <si>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</si>
  <si>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</si>
  <si>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</si>
  <si>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</si>
  <si>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</si>
  <si>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</si>
  <si>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</si>
  <si>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</si>
  <si>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</si>
  <si>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</si>
  <si>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</si>
  <si>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</si>
  <si>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</si>
  <si>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</si>
  <si>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</si>
  <si>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</si>
  <si>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</si>
  <si>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</si>
  <si>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</si>
  <si>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</si>
  <si>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</si>
  <si>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</si>
  <si>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</si>
  <si>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</si>
  <si>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</si>
  <si>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</si>
  <si>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</si>
  <si>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</si>
  <si>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</si>
  <si>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</si>
  <si>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</si>
  <si>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</si>
  <si>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</si>
  <si>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</si>
  <si>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</si>
  <si>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</si>
  <si>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</si>
  <si>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</si>
  <si>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</si>
  <si>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</si>
  <si>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</si>
  <si>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</si>
  <si>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</si>
  <si>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</si>
  <si>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</si>
  <si>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</si>
  <si>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</si>
  <si>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</si>
  <si>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</si>
  <si>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</si>
  <si>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</si>
  <si>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</si>
  <si>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</si>
  <si>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</si>
  <si>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</si>
  <si>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</si>
  <si>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</si>
  <si>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</si>
  <si>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</si>
  <si>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</si>
  <si>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</si>
  <si>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</si>
  <si>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</si>
  <si>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</si>
  <si>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</si>
  <si>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</si>
  <si>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</si>
  <si>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</si>
  <si>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</si>
  <si>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</si>
  <si>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</si>
  <si>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</si>
  <si>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</si>
  <si>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</si>
  <si>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</si>
  <si>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</si>
  <si>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</si>
  <si>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</si>
  <si>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</si>
  <si>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</si>
  <si>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</si>
  <si>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</si>
  <si>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</si>
  <si>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</si>
  <si>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</si>
  <si>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</si>
  <si>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</si>
  <si>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</si>
  <si>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</si>
  <si>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</si>
  <si>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</si>
  <si>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</si>
  <si>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</si>
  <si>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</si>
  <si>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</si>
  <si>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</si>
  <si>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</si>
  <si>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</si>
  <si>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</si>
  <si>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</si>
  <si>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</si>
  <si>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</si>
  <si>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</si>
  <si>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</si>
  <si>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</si>
  <si>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</si>
  <si>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</si>
  <si>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</si>
  <si>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</si>
  <si>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</si>
  <si>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</si>
  <si>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</si>
  <si>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</si>
  <si>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</si>
  <si>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</si>
  <si>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</si>
  <si>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</si>
  <si>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</si>
  <si>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</si>
  <si>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</si>
  <si>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</si>
  <si>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</si>
  <si>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</si>
  <si>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</si>
  <si>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</si>
  <si>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</si>
  <si>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</si>
  <si>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</si>
  <si>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</si>
  <si>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</si>
  <si>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</si>
  <si>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</si>
  <si>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</si>
  <si>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</si>
  <si>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</si>
  <si>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</si>
  <si>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</si>
  <si>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</si>
  <si>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</si>
  <si>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</si>
  <si>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</si>
  <si>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</si>
  <si>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</si>
  <si>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</si>
  <si>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</si>
  <si>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</si>
  <si>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</si>
  <si>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</si>
  <si>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</si>
  <si>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</si>
  <si>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</si>
  <si>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</si>
  <si>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</si>
  <si>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</si>
  <si>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</si>
  <si>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</si>
  <si>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</si>
  <si>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</si>
  <si>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</si>
  <si>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</si>
  <si>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</si>
  <si>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</si>
  <si>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</si>
  <si>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</si>
  <si>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</si>
  <si>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</si>
  <si>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</si>
  <si>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</si>
  <si>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</si>
  <si>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</si>
  <si>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</si>
  <si>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</si>
  <si>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</si>
  <si>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</si>
  <si>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</si>
  <si>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</si>
  <si>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</si>
  <si>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</si>
  <si>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</si>
  <si>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</si>
  <si>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</si>
  <si>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</si>
  <si>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</si>
  <si>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</si>
  <si>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</si>
  <si>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</si>
  <si>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</si>
  <si>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</si>
  <si>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</si>
  <si>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</si>
  <si>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</si>
  <si>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</si>
  <si>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</si>
  <si>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</si>
  <si>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</si>
  <si>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</si>
  <si>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</si>
  <si>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</si>
  <si>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</si>
  <si>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</si>
  <si>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</si>
  <si>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</si>
  <si>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</si>
  <si>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</si>
  <si>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</si>
  <si>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</si>
  <si>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</si>
  <si>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</si>
  <si>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</si>
  <si>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</si>
  <si>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</si>
  <si>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</si>
  <si>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</si>
  <si>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</si>
  <si>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</si>
  <si>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</si>
  <si>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</si>
  <si>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</si>
  <si>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</si>
  <si>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</si>
  <si>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</si>
  <si>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</si>
  <si>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</si>
  <si>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</si>
  <si>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</si>
  <si>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</si>
  <si>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</si>
  <si>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</si>
  <si>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</si>
  <si>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</si>
  <si>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</si>
  <si>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</si>
  <si>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</si>
  <si>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</si>
  <si>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</si>
  <si>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</si>
  <si>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</si>
  <si>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</si>
  <si>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</si>
  <si>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</si>
  <si>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</si>
  <si>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</si>
  <si>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</si>
  <si>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</si>
  <si>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</si>
  <si>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</si>
  <si>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</si>
  <si>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</si>
  <si>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</si>
  <si>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</si>
  <si>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</si>
  <si>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</si>
  <si>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</si>
  <si>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</si>
  <si>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</si>
  <si>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</si>
  <si>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</si>
  <si>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</si>
  <si>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</si>
  <si>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</si>
  <si>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</si>
  <si>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</si>
  <si>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</si>
  <si>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</si>
  <si>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</si>
  <si>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</si>
  <si>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</si>
  <si>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</si>
  <si>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</si>
  <si>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</si>
  <si>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</si>
  <si>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</si>
  <si>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</si>
  <si>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</si>
  <si>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</si>
  <si>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</si>
  <si>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</si>
  <si>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</si>
  <si>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</si>
  <si>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</si>
  <si>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</si>
  <si>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</si>
  <si>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</si>
  <si>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</si>
  <si>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</si>
  <si>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</si>
  <si>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</si>
  <si>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</si>
  <si>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</si>
  <si>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</si>
  <si>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</si>
  <si>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</si>
  <si>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</si>
  <si>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</si>
  <si>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</si>
  <si>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</si>
  <si>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</si>
  <si>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</si>
  <si>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</si>
  <si>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</si>
  <si>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</si>
  <si>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</si>
  <si>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</si>
  <si>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</si>
  <si>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</si>
  <si>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</si>
  <si>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</si>
  <si>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</si>
  <si>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</si>
  <si>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</si>
  <si>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</si>
  <si>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</si>
  <si>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</si>
  <si>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</si>
  <si>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</si>
  <si>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</si>
  <si>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</si>
  <si>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</si>
  <si>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</si>
  <si>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</si>
  <si>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</si>
  <si>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</si>
  <si>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</si>
  <si>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</si>
  <si>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</si>
  <si>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</si>
  <si>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</si>
  <si>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</si>
  <si>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</si>
  <si>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</si>
  <si>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</si>
  <si>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</si>
  <si>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</si>
  <si>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</si>
  <si>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</si>
  <si>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</si>
  <si>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</si>
  <si>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</si>
  <si>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</si>
  <si>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</si>
  <si>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</si>
  <si>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</si>
  <si>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</si>
  <si>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</si>
  <si>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</si>
  <si>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</si>
  <si>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</si>
  <si>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</si>
  <si>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</si>
  <si>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</si>
  <si>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</si>
  <si>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</si>
  <si>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</si>
  <si>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</si>
  <si>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</si>
  <si>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</si>
  <si>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</si>
  <si>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</si>
  <si>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</si>
  <si>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</si>
  <si>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</si>
  <si>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</si>
  <si>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</si>
  <si>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</si>
  <si>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</si>
  <si>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</si>
  <si>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</si>
  <si>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</si>
  <si>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</si>
  <si>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</si>
  <si>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</si>
  <si>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</si>
  <si>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</si>
  <si>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</si>
  <si>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</si>
  <si>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</si>
  <si>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</si>
  <si>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</si>
  <si>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</si>
  <si>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</si>
  <si>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</si>
  <si>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</si>
  <si>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</si>
  <si>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</si>
  <si>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</si>
  <si>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</si>
  <si>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</si>
  <si>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</si>
  <si>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</si>
  <si>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</si>
  <si>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</si>
  <si>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</si>
  <si>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</si>
  <si>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</si>
  <si>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</si>
  <si>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</si>
  <si>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</si>
  <si>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</si>
  <si>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</si>
  <si>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</si>
  <si>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</si>
  <si>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</si>
  <si>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</si>
  <si>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</si>
  <si>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</si>
  <si>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</si>
  <si>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</si>
  <si>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</si>
  <si>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</si>
  <si>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</si>
  <si>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</si>
  <si>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</si>
  <si>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</si>
  <si>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</si>
  <si>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</si>
  <si>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</si>
  <si>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</si>
  <si>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</si>
  <si>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</si>
  <si>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</si>
  <si>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</si>
  <si>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</si>
  <si>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</si>
  <si>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</si>
  <si>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</si>
  <si>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</si>
  <si>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</si>
  <si>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</si>
  <si>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</si>
  <si>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</si>
  <si>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</si>
  <si>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</si>
  <si>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</si>
  <si>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</si>
  <si>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</si>
  <si>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</si>
  <si>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</si>
  <si>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</si>
  <si>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</si>
  <si>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</si>
  <si>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</si>
  <si>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</si>
  <si>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</si>
  <si>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</si>
  <si>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</si>
  <si>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</si>
  <si>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</si>
  <si>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</si>
  <si>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</si>
  <si>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</si>
  <si>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</si>
  <si>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</si>
  <si>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</si>
  <si>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</si>
  <si>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</si>
  <si>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</si>
  <si>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</si>
  <si>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</si>
  <si>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</si>
  <si>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</si>
  <si>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</si>
  <si>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</si>
  <si>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</si>
  <si>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</si>
  <si>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</si>
  <si>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</si>
  <si>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</si>
  <si>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</si>
  <si>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</si>
  <si>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</si>
  <si>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</si>
  <si>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</si>
  <si>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</si>
  <si>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</si>
  <si>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</si>
  <si>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</si>
  <si>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</si>
  <si>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</si>
  <si>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</si>
  <si>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</si>
  <si>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</si>
  <si>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</si>
  <si>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</si>
  <si>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</si>
  <si>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</si>
  <si>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</si>
  <si>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</si>
  <si>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</si>
  <si>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</si>
  <si>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</si>
  <si>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</si>
  <si>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</si>
  <si>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</si>
  <si>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</si>
  <si>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</si>
  <si>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</si>
  <si>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</si>
  <si>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</si>
  <si>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</si>
  <si>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</si>
  <si>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</si>
  <si>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</si>
  <si>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</si>
  <si>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</si>
  <si>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</si>
  <si>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</si>
  <si>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</si>
  <si>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</si>
  <si>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</si>
  <si>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</si>
  <si>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</si>
  <si>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</si>
  <si>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</si>
  <si>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</si>
  <si>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</si>
  <si>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</si>
  <si>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</si>
  <si>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</si>
  <si>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</si>
  <si>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</si>
  <si>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</si>
  <si>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</si>
  <si>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</si>
  <si>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</si>
  <si>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</si>
  <si>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</si>
  <si>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</si>
  <si>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</si>
  <si>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</si>
  <si>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</si>
  <si>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</si>
  <si>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</si>
  <si>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</si>
  <si>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</si>
  <si>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</si>
  <si>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</si>
  <si>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</si>
  <si>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</si>
  <si>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</si>
  <si>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</si>
  <si>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</si>
  <si>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</si>
  <si>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</si>
  <si>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</si>
  <si>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</si>
  <si>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</si>
  <si>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</si>
  <si>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</si>
  <si>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</si>
  <si>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</si>
  <si>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</si>
  <si>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</si>
  <si>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</si>
  <si>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</si>
  <si>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</si>
  <si>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</si>
  <si>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</si>
  <si>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</si>
  <si>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</si>
  <si>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</si>
  <si>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</si>
  <si>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</si>
  <si>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</si>
  <si>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</si>
  <si>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</si>
  <si>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</si>
  <si>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</si>
  <si>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</si>
  <si>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</si>
  <si>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</si>
  <si>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</si>
  <si>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</si>
  <si>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</si>
  <si>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</si>
  <si>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</si>
  <si>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</si>
  <si>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</si>
  <si>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</si>
  <si>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</si>
  <si>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</si>
  <si>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</si>
  <si>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</si>
  <si>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</si>
  <si>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</si>
  <si>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</si>
  <si>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</si>
  <si>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</si>
  <si>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</si>
  <si>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</si>
  <si>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</si>
  <si>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</si>
  <si>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</si>
  <si>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</si>
  <si>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</si>
  <si>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</si>
  <si>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</si>
  <si>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</si>
  <si>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</si>
  <si>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</si>
  <si>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</si>
  <si>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</si>
  <si>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</si>
  <si>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</si>
  <si>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</si>
  <si>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</si>
  <si>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</si>
  <si>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</si>
  <si>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</si>
  <si>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</si>
  <si>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</si>
  <si>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</si>
  <si>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</si>
  <si>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</si>
  <si>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</si>
  <si>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</si>
  <si>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</si>
  <si>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</si>
  <si>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</si>
  <si>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</si>
  <si>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</si>
  <si>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</si>
  <si>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</si>
  <si>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</si>
  <si>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</si>
  <si>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</si>
  <si>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</si>
  <si>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</si>
  <si>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</si>
  <si>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</si>
  <si>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</si>
  <si>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</si>
  <si>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</si>
  <si>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</si>
  <si>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</si>
  <si>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</si>
  <si>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</si>
  <si>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</si>
  <si>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</si>
  <si>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</si>
  <si>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</si>
  <si>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</si>
  <si>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</si>
  <si>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</si>
  <si>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</si>
  <si>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</si>
  <si>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</si>
  <si>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</si>
  <si>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</si>
  <si>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</si>
  <si>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</si>
  <si>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</si>
  <si>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</si>
  <si>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</si>
  <si>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</si>
  <si>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</si>
  <si>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</si>
  <si>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</si>
  <si>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</si>
  <si>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</si>
  <si>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</si>
  <si>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</si>
  <si>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</si>
  <si>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</si>
  <si>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</si>
  <si>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</si>
  <si>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</si>
  <si>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</si>
  <si>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</si>
  <si>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</si>
  <si>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</si>
  <si>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</si>
  <si>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</si>
  <si>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</si>
  <si>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</si>
  <si>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</si>
  <si>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</si>
  <si>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</si>
  <si>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</si>
  <si>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</si>
  <si>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</si>
  <si>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</si>
  <si>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</si>
  <si>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</si>
  <si>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</si>
  <si>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</si>
  <si>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</si>
  <si>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</si>
  <si>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</si>
  <si>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</si>
  <si>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</si>
  <si>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</si>
  <si>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</si>
  <si>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</si>
  <si>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</si>
  <si>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</si>
  <si>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</si>
  <si>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</si>
  <si>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</si>
  <si>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</si>
  <si>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</si>
  <si>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</si>
  <si>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</si>
  <si>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</si>
  <si>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</si>
  <si>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</si>
  <si>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</si>
  <si>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</si>
  <si>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</si>
  <si>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</si>
  <si>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</si>
  <si>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</si>
  <si>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</si>
  <si>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</si>
  <si>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</si>
  <si>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</si>
  <si>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</si>
  <si>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</si>
  <si>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</si>
  <si>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</si>
  <si>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</si>
  <si>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</si>
  <si>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</si>
  <si>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</si>
  <si>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</si>
  <si>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</si>
  <si>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</si>
  <si>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</si>
  <si>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</si>
  <si>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</si>
  <si>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</si>
  <si>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</si>
  <si>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</si>
  <si>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</si>
  <si>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</si>
  <si>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</si>
  <si>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</si>
  <si>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</si>
  <si>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</si>
  <si>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</si>
  <si>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</si>
  <si>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</si>
  <si>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</si>
  <si>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</si>
  <si>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</si>
  <si>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</si>
  <si>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</si>
  <si>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</si>
  <si>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</si>
  <si>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</si>
  <si>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</si>
  <si>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</si>
  <si>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</si>
  <si>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</si>
  <si>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</si>
  <si>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</si>
  <si>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</si>
  <si>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</si>
  <si>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</si>
  <si>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</si>
  <si>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</si>
  <si>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</si>
  <si>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</si>
  <si>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</si>
  <si>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</si>
  <si>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</si>
  <si>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</si>
  <si>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</si>
  <si>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</si>
  <si>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</si>
  <si>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</si>
  <si>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</si>
  <si>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</si>
  <si>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</si>
  <si>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</si>
  <si>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</si>
  <si>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</si>
  <si>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</si>
  <si>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</si>
  <si>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</si>
  <si>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</si>
  <si>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</si>
  <si>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</si>
  <si>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</si>
  <si>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</si>
  <si>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</si>
  <si>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</si>
  <si>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</si>
  <si>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</si>
  <si>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</si>
  <si>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</si>
  <si>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</si>
  <si>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</si>
  <si>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</si>
  <si>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</si>
  <si>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</si>
  <si>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</si>
  <si>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</si>
  <si>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</si>
  <si>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</si>
  <si>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</si>
  <si>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</si>
  <si>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</si>
  <si>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</si>
  <si>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</si>
  <si>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</si>
  <si>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</si>
  <si>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</si>
  <si>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</si>
  <si>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</si>
  <si>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</si>
  <si>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</si>
  <si>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</si>
  <si>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</si>
  <si>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</si>
  <si>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</si>
  <si>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</si>
  <si>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</si>
  <si>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</si>
  <si>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</si>
  <si>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</si>
  <si>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</si>
  <si>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</si>
  <si>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</si>
  <si>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</si>
  <si>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</si>
  <si>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</si>
  <si>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</si>
  <si>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</si>
  <si>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</si>
  <si>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</si>
  <si>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</si>
  <si>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</si>
  <si>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</si>
  <si>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</si>
  <si>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</si>
  <si>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</si>
  <si>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</si>
  <si>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</si>
  <si>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</si>
  <si>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</si>
  <si>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</si>
  <si>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</si>
  <si>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</si>
  <si>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</si>
  <si>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</si>
  <si>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</si>
  <si>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</si>
  <si>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</si>
  <si>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</si>
  <si>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</si>
  <si>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</si>
  <si>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</si>
  <si>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</si>
  <si>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</si>
  <si>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</si>
  <si>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</si>
  <si>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</si>
  <si>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</si>
  <si>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</si>
  <si>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</si>
  <si>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</si>
  <si>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</si>
  <si>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</si>
  <si>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</si>
  <si>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</si>
  <si>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</si>
  <si>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</si>
  <si>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</si>
  <si>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</si>
  <si>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</si>
  <si>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</si>
  <si>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</si>
  <si>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</si>
  <si>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</si>
  <si>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</si>
  <si>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</si>
  <si>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</si>
  <si>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</si>
  <si>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</si>
  <si>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</si>
  <si>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</si>
  <si>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</si>
  <si>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</si>
  <si>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</si>
  <si>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</si>
  <si>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</si>
  <si>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</si>
  <si>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</si>
  <si>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</si>
  <si>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</si>
  <si>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</si>
  <si>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</si>
  <si>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</si>
  <si>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</si>
  <si>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</si>
  <si>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</si>
  <si>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</si>
  <si>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</si>
  <si>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</si>
  <si>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</si>
  <si>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</si>
  <si>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</si>
  <si>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</si>
  <si>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</si>
  <si>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</si>
  <si>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</si>
  <si>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</si>
  <si>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</si>
  <si>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</si>
  <si>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</si>
  <si>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</si>
  <si>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</si>
  <si>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</si>
  <si>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</si>
  <si>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</si>
  <si>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</si>
  <si>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</si>
  <si>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</si>
  <si>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</si>
  <si>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</si>
  <si>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</si>
  <si>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</si>
  <si>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</si>
  <si>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</si>
  <si>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</si>
  <si>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</si>
  <si>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</si>
  <si>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</si>
  <si>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</si>
  <si>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</si>
  <si>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</si>
  <si>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</si>
  <si>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</si>
  <si>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</si>
  <si>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</si>
  <si>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</si>
  <si>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</si>
  <si>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</si>
  <si>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</si>
  <si>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</si>
  <si>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</si>
  <si>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</si>
  <si>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</si>
  <si>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</si>
  <si>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</si>
  <si>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</si>
  <si>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</si>
  <si>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</si>
  <si>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</si>
  <si>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</si>
  <si>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</si>
  <si>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</si>
  <si>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</si>
  <si>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</si>
  <si>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</si>
  <si>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</si>
  <si>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</si>
  <si>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</si>
  <si>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</si>
  <si>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</si>
  <si>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</si>
  <si>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</si>
  <si>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</si>
  <si>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</si>
  <si>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</si>
  <si>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</si>
  <si>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</si>
  <si>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</si>
  <si>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</si>
  <si>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</si>
  <si>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</si>
  <si>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</si>
  <si>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</si>
  <si>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</si>
  <si>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</si>
  <si>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</si>
  <si>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</si>
  <si>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</si>
  <si>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</si>
  <si>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</si>
  <si>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</si>
  <si>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</si>
  <si>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</si>
  <si>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</si>
  <si>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</si>
  <si>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</si>
  <si>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</si>
  <si>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</si>
  <si>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</si>
  <si>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</si>
  <si>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</si>
  <si>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</si>
  <si>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</si>
  <si>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</si>
  <si>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</si>
  <si>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</si>
  <si>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</si>
  <si>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</si>
  <si>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</si>
  <si>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</si>
  <si>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</si>
  <si>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</si>
  <si>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</si>
  <si>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</si>
  <si>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</si>
  <si>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</si>
  <si>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</si>
  <si>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</si>
  <si>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</si>
  <si>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</si>
  <si>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</si>
  <si>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</si>
  <si>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</si>
  <si>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</si>
  <si>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</si>
  <si>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</si>
  <si>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</si>
  <si>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</si>
  <si>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</si>
  <si>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</si>
  <si>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</si>
  <si>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</si>
  <si>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</si>
  <si>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</si>
  <si>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</si>
  <si>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</si>
  <si>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</si>
  <si>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</si>
  <si>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</si>
  <si>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</si>
  <si>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</si>
  <si>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</si>
  <si>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</si>
  <si>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</si>
  <si>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</si>
  <si>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</si>
  <si>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</si>
  <si>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</si>
  <si>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</si>
  <si>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</si>
  <si>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</si>
  <si>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</si>
  <si>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</si>
  <si>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</si>
  <si>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</si>
  <si>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</si>
  <si>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</si>
  <si>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</si>
  <si>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</si>
  <si>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</si>
  <si>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</si>
  <si>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</si>
  <si>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</si>
  <si>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</si>
  <si>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</si>
  <si>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</si>
  <si>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</si>
  <si>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</si>
  <si>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</si>
  <si>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</si>
  <si>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</si>
  <si>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</si>
  <si>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</si>
  <si>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</si>
  <si>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</si>
  <si>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</si>
  <si>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</si>
  <si>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</si>
  <si>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</si>
  <si>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</si>
  <si>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</si>
  <si>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</si>
  <si>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</si>
  <si>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</si>
  <si>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</si>
  <si>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</si>
  <si>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</si>
  <si>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</si>
  <si>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</si>
  <si>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</si>
  <si>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</si>
  <si>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</si>
  <si>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</si>
  <si>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</si>
  <si>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</si>
  <si>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</si>
  <si>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</si>
  <si>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</si>
  <si>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</si>
  <si>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</si>
  <si>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</si>
  <si>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</si>
  <si>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</si>
  <si>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</si>
  <si>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</si>
  <si>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</si>
  <si>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</si>
  <si>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</si>
  <si>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</si>
  <si>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</si>
  <si>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</si>
  <si>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</si>
  <si>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</si>
  <si>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</si>
  <si>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</si>
  <si>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</si>
  <si>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</si>
  <si>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</si>
  <si>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</si>
  <si>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</si>
  <si>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</si>
  <si>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</si>
  <si>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</si>
  <si>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</si>
  <si>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</si>
  <si>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</si>
  <si>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</si>
  <si>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</si>
  <si>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</si>
  <si>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</si>
  <si>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</si>
  <si>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</si>
  <si>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</si>
  <si>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</si>
  <si>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</si>
  <si>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</si>
  <si>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</si>
  <si>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</si>
  <si>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</si>
  <si>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</si>
  <si>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</si>
  <si>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</si>
  <si>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</si>
  <si>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</si>
  <si>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</si>
  <si>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</si>
  <si>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</si>
  <si>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</si>
  <si>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</si>
  <si>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</si>
  <si>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</si>
  <si>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</si>
  <si>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</si>
  <si>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</si>
  <si>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</si>
  <si>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</si>
  <si>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</si>
  <si>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</si>
  <si>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</si>
  <si>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</si>
  <si>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</si>
  <si>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</si>
  <si>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</si>
  <si>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</si>
  <si>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</si>
  <si>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</si>
  <si>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</si>
  <si>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</si>
  <si>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</si>
  <si>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</si>
  <si>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</si>
  <si>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</si>
  <si>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</si>
  <si>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</si>
  <si>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</si>
  <si>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</si>
  <si>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</si>
  <si>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</si>
  <si>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</si>
  <si>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</si>
  <si>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</si>
  <si>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</si>
  <si>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</si>
  <si>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</si>
  <si>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</si>
  <si>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</si>
  <si>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</si>
  <si>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</si>
  <si>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</si>
  <si>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</si>
  <si>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</si>
  <si>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</si>
  <si>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</si>
  <si>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</si>
  <si>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</si>
  <si>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</si>
  <si>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</si>
  <si>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</si>
  <si>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</si>
  <si>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</si>
  <si>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</si>
  <si>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</si>
  <si>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</si>
  <si>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</si>
  <si>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</si>
  <si>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</si>
  <si>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</si>
  <si>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</si>
  <si>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</si>
  <si>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</si>
  <si>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</si>
  <si>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</si>
  <si>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</si>
  <si>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</si>
  <si>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</si>
  <si>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</si>
  <si>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</si>
  <si>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</si>
  <si>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</si>
  <si>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</si>
  <si>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</si>
  <si>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</si>
  <si>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</si>
  <si>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</si>
  <si>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</si>
  <si>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</si>
  <si>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</si>
  <si>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</si>
  <si>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</si>
  <si>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</si>
  <si>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</si>
  <si>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</si>
  <si>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</si>
  <si>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</si>
  <si>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</si>
  <si>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</si>
  <si>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</si>
  <si>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</si>
  <si>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</si>
  <si>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</si>
  <si>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</si>
  <si>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</si>
  <si>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</si>
  <si>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</si>
  <si>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</si>
  <si>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</si>
  <si>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</si>
  <si>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</si>
  <si>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</si>
  <si>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</si>
  <si>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</si>
  <si>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</si>
  <si>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</si>
  <si>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</si>
  <si>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</si>
  <si>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</si>
  <si>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</si>
  <si>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</si>
  <si>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</si>
  <si>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</si>
  <si>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</si>
  <si>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</si>
  <si>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</si>
  <si>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</si>
  <si>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</si>
  <si>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</si>
  <si>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</si>
  <si>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</si>
  <si>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</si>
  <si>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</si>
  <si>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</si>
  <si>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</si>
  <si>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</si>
  <si>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</si>
  <si>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</si>
  <si>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</si>
  <si>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</si>
  <si>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</si>
  <si>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</si>
  <si>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</si>
  <si>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</si>
  <si>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</si>
  <si>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</si>
  <si>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</si>
  <si>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</si>
  <si>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</si>
  <si>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</si>
  <si>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</si>
  <si>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</si>
  <si>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</si>
  <si>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</si>
  <si>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</si>
  <si>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</si>
  <si>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</si>
  <si>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</si>
  <si>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</si>
  <si>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</si>
  <si>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</si>
  <si>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</si>
  <si>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</si>
  <si>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</si>
  <si>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</si>
  <si>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</si>
  <si>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</si>
  <si>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</si>
  <si>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</si>
  <si>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</si>
  <si>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</si>
  <si>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</si>
  <si>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</si>
  <si>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</si>
  <si>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</si>
  <si>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</si>
  <si>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</si>
  <si>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</si>
  <si>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</si>
  <si>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</si>
  <si>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</si>
  <si>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</si>
  <si>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</si>
  <si>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</si>
  <si>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</si>
  <si>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</si>
  <si>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</si>
  <si>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</si>
  <si>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</si>
  <si>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</si>
  <si>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</si>
  <si>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</si>
  <si>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</si>
  <si>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</si>
  <si>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</si>
  <si>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</si>
  <si>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</si>
  <si>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</si>
  <si>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</si>
  <si>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</si>
  <si>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</si>
  <si>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</si>
  <si>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</si>
  <si>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</si>
  <si>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</si>
  <si>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</si>
  <si>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</si>
  <si>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</si>
  <si>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</si>
  <si>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</si>
  <si>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</si>
  <si>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</si>
  <si>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</si>
  <si>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</si>
  <si>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</si>
  <si>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</si>
  <si>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</si>
  <si>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</si>
  <si>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</si>
  <si>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</si>
  <si>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</si>
  <si>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</si>
  <si>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</si>
  <si>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</si>
  <si>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</si>
  <si>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</si>
  <si>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</si>
  <si>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</si>
  <si>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</si>
  <si>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</si>
  <si>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</si>
  <si>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</si>
  <si>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</si>
  <si>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</si>
  <si>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</si>
  <si>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</si>
  <si>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</si>
  <si>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</si>
  <si>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</si>
  <si>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</si>
  <si>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</si>
  <si>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</si>
  <si>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</si>
  <si>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</si>
  <si>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</si>
  <si>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</si>
  <si>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</si>
  <si>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</si>
  <si>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</si>
  <si>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</si>
  <si>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</si>
  <si>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</si>
  <si>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</si>
  <si>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</si>
  <si>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</si>
  <si>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</si>
  <si>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</si>
  <si>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</si>
  <si>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</si>
  <si>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</si>
  <si>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</si>
  <si>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</si>
  <si>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</si>
  <si>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</si>
  <si>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</si>
  <si>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</si>
  <si>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</si>
  <si>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</si>
  <si>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</si>
  <si>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</si>
  <si>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</si>
  <si>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</si>
  <si>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</si>
  <si>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</si>
  <si>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</si>
  <si>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</si>
  <si>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</si>
  <si>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</si>
  <si>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</si>
  <si>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</si>
  <si>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</si>
  <si>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</si>
  <si>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</si>
  <si>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</si>
  <si>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</si>
  <si>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</si>
  <si>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</si>
  <si>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</si>
  <si>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</si>
  <si>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</si>
  <si>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</si>
  <si>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</si>
  <si>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</si>
  <si>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</si>
  <si>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</si>
  <si>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</si>
  <si>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</si>
  <si>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</si>
  <si>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</si>
  <si>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</si>
  <si>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</si>
  <si>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</si>
  <si>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</si>
  <si>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</si>
  <si>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</si>
  <si>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</si>
  <si>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</si>
  <si>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</si>
  <si>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</si>
  <si>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</si>
  <si>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</si>
  <si>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</si>
  <si>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</si>
  <si>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</si>
  <si>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</si>
  <si>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</si>
  <si>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</si>
  <si>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</si>
  <si>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</si>
  <si>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</si>
  <si>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</si>
  <si>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</si>
  <si>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</si>
  <si>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</si>
  <si>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</si>
  <si>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</si>
  <si>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</si>
  <si>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</si>
  <si>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</si>
  <si>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</si>
  <si>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</si>
  <si>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</si>
  <si>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</si>
  <si>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</si>
  <si>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</si>
  <si>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</si>
  <si>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</si>
  <si>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</si>
  <si>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</si>
  <si>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</si>
  <si>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</si>
  <si>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</si>
  <si>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</si>
  <si>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</si>
  <si>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</si>
  <si>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</si>
  <si>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</si>
  <si>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</si>
  <si>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</si>
  <si>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</si>
  <si>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</si>
  <si>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</si>
  <si>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</si>
  <si>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</si>
  <si>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</si>
  <si>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</si>
  <si>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</si>
  <si>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</si>
  <si>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</si>
  <si>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</si>
  <si>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</si>
  <si>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</si>
  <si>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</si>
  <si>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</si>
  <si>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</si>
  <si>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</si>
  <si>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</si>
  <si>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</si>
  <si>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</si>
  <si>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</si>
  <si>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</si>
  <si>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</si>
  <si>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</si>
  <si>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</si>
  <si>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</si>
  <si>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</si>
  <si>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</si>
  <si>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</si>
  <si>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</si>
  <si>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</si>
  <si>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</si>
  <si>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</si>
  <si>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</si>
  <si>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</si>
  <si>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</si>
  <si>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</si>
  <si>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</si>
  <si>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</si>
  <si>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</si>
  <si>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</si>
  <si>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</si>
  <si>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</si>
  <si>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</si>
  <si>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</si>
  <si>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</si>
  <si>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</si>
  <si>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</si>
  <si>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</si>
  <si>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</si>
  <si>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</si>
  <si>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</si>
  <si>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</si>
  <si>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</si>
  <si>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</si>
  <si>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</si>
  <si>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</si>
  <si>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</si>
  <si>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</si>
  <si>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</si>
  <si>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</si>
  <si>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</si>
  <si>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</si>
  <si>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</si>
  <si>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</si>
  <si>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</si>
  <si>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</si>
  <si>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</si>
  <si>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</si>
  <si>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</si>
  <si>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</si>
  <si>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</si>
  <si>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</si>
  <si>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</si>
  <si>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</si>
  <si>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</si>
  <si>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</si>
  <si>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</si>
  <si>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</si>
  <si>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</si>
  <si>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</si>
  <si>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</si>
  <si>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</si>
  <si>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</si>
  <si>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</si>
  <si>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</si>
  <si>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</si>
  <si>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</si>
  <si>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</si>
  <si>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</si>
  <si>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</si>
  <si>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</si>
  <si>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</si>
  <si>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</si>
  <si>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</si>
  <si>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</si>
  <si>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</si>
  <si>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</si>
  <si>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</si>
  <si>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</si>
  <si>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</si>
  <si>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</si>
  <si>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</si>
  <si>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</si>
  <si>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</si>
  <si>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</si>
  <si>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</si>
  <si>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</si>
  <si>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</si>
  <si>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</si>
  <si>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</si>
  <si>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</si>
  <si>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</si>
  <si>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</si>
  <si>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</si>
  <si>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</si>
  <si>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</si>
  <si>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</si>
  <si>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</si>
  <si>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</si>
  <si>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</si>
  <si>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</si>
  <si>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</si>
  <si>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</si>
  <si>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</si>
  <si>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</si>
  <si>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</si>
  <si>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</si>
  <si>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</si>
  <si>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</si>
  <si>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</si>
  <si>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</si>
  <si>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</si>
  <si>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</si>
  <si>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</si>
  <si>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</si>
  <si>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</si>
  <si>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</si>
  <si>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</si>
  <si>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</si>
  <si>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</si>
  <si>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</si>
  <si>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</si>
  <si>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</si>
  <si>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</si>
  <si>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</si>
  <si>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</si>
  <si>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</si>
  <si>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</si>
  <si>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</si>
  <si>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</si>
  <si>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</si>
  <si>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</si>
  <si>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</si>
  <si>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</si>
  <si>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</si>
  <si>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</si>
  <si>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</si>
  <si>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</si>
  <si>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</si>
  <si>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</si>
  <si>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</si>
  <si>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</si>
  <si>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</si>
  <si>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</si>
  <si>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</si>
  <si>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</si>
  <si>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</si>
  <si>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</si>
  <si>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</si>
  <si>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</si>
  <si>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</si>
  <si>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</si>
  <si>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</si>
  <si>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</si>
  <si>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</si>
  <si>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</si>
  <si>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</si>
  <si>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</si>
  <si>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</si>
  <si>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</si>
  <si>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</si>
  <si>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</si>
  <si>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</si>
  <si>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</si>
  <si>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</si>
  <si>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</si>
  <si>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</si>
  <si>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</si>
  <si>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</si>
  <si>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</si>
  <si>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</si>
  <si>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</si>
  <si>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</si>
  <si>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</si>
  <si>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</si>
  <si>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</si>
  <si>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</si>
  <si>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</si>
  <si>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</si>
  <si>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</si>
  <si>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</si>
  <si>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</si>
  <si>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</si>
  <si>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</si>
  <si>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</si>
  <si>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</si>
  <si>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</si>
  <si>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</si>
  <si>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</si>
  <si>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</si>
  <si>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</si>
  <si>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</si>
  <si>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</si>
  <si>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</si>
  <si>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</si>
  <si>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</si>
  <si>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</si>
  <si>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</si>
  <si>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</si>
  <si>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</si>
  <si>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</si>
  <si>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</si>
  <si>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</si>
  <si>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</si>
  <si>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</si>
  <si>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</si>
  <si>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</si>
  <si>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</si>
  <si>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</si>
  <si>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</si>
  <si>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</si>
  <si>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</si>
  <si>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</si>
  <si>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</si>
  <si>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</si>
  <si>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</si>
  <si>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</si>
  <si>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</si>
  <si>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</si>
  <si>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</si>
  <si>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</si>
  <si>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</si>
  <si>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</si>
  <si>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</si>
  <si>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</si>
  <si>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</si>
  <si>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</si>
  <si>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</si>
  <si>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</si>
  <si>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</si>
  <si>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</si>
  <si>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</si>
  <si>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</si>
  <si>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</si>
  <si>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</si>
  <si>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</si>
  <si>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</si>
  <si>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</si>
  <si>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</si>
  <si>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</si>
  <si>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</si>
  <si>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</si>
  <si>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</si>
  <si>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</si>
  <si>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</si>
  <si>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</si>
  <si>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</si>
  <si>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</si>
  <si>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</si>
  <si>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</si>
  <si>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</si>
  <si>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</si>
  <si>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</si>
  <si>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</si>
  <si>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</si>
  <si>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</si>
  <si>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</si>
  <si>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</si>
  <si>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</si>
  <si>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</si>
  <si>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</si>
  <si>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</si>
  <si>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</si>
  <si>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</si>
  <si>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</si>
  <si>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</si>
  <si>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</si>
  <si>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</si>
  <si>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</si>
  <si>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</si>
  <si>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</si>
  <si>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</si>
  <si>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</si>
  <si>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</si>
  <si>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</si>
  <si>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</si>
  <si>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</si>
  <si>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</si>
  <si>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</si>
  <si>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</si>
  <si>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</si>
  <si>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</si>
  <si>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</si>
  <si>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</si>
  <si>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</si>
  <si>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</si>
  <si>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</si>
  <si>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</si>
  <si>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</si>
  <si>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</si>
  <si>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</si>
  <si>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</si>
  <si>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</si>
  <si>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</si>
  <si>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</si>
  <si>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</si>
  <si>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</si>
  <si>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</si>
  <si>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</si>
  <si>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</si>
  <si>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</si>
  <si>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</si>
  <si>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</si>
  <si>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</si>
  <si>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</si>
  <si>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</si>
  <si>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</si>
  <si>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</si>
  <si>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</si>
  <si>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</si>
  <si>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</si>
  <si>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</si>
  <si>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</si>
  <si>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</si>
  <si>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</si>
  <si>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</si>
  <si>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</si>
  <si>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</si>
  <si>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</si>
  <si>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</si>
  <si>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</si>
  <si>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</si>
  <si>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</si>
  <si>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</si>
  <si>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</si>
  <si>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</si>
  <si>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</si>
  <si>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</si>
  <si>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</si>
  <si>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</si>
  <si>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</si>
  <si>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</si>
  <si>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</si>
  <si>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</si>
  <si>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</si>
  <si>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</si>
  <si>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</si>
  <si>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</si>
  <si>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</si>
  <si>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</si>
  <si>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</si>
  <si>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</si>
  <si>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</si>
  <si>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</si>
  <si>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</si>
  <si>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</si>
  <si>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</si>
  <si>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</si>
  <si>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</si>
  <si>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</si>
  <si>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</si>
  <si>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</si>
  <si>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</si>
  <si>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</si>
  <si>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</si>
  <si>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</si>
  <si>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</si>
  <si>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</si>
  <si>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</si>
  <si>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</si>
  <si>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</si>
  <si>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</si>
  <si>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</si>
  <si>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</si>
  <si>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</si>
  <si>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</si>
  <si>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</si>
  <si>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</si>
  <si>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</si>
  <si>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</si>
  <si>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</si>
  <si>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</si>
  <si>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</si>
  <si>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</si>
  <si>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</si>
  <si>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</si>
  <si>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</si>
  <si>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</si>
  <si>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</si>
  <si>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</si>
  <si>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</si>
  <si>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</si>
  <si>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</si>
  <si>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</si>
  <si>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</si>
  <si>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</si>
  <si>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</si>
  <si>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</si>
  <si>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</si>
  <si>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</si>
  <si>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</si>
  <si>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</si>
  <si>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</si>
  <si>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</si>
  <si>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</si>
  <si>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</si>
  <si>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</si>
  <si>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</si>
  <si>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</si>
  <si>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</si>
  <si>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</si>
  <si>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</si>
  <si>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</si>
  <si>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</si>
  <si>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</si>
  <si>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</si>
  <si>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</si>
  <si>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</si>
  <si>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</si>
  <si>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</si>
  <si>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</si>
  <si>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</si>
  <si>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</si>
  <si>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</si>
  <si>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</si>
  <si>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</si>
  <si>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</si>
  <si>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</si>
  <si>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</si>
  <si>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</si>
  <si>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</si>
  <si>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</si>
  <si>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</si>
  <si>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</si>
  <si>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</si>
  <si>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</si>
  <si>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</si>
  <si>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</si>
  <si>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</si>
  <si>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</si>
  <si>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</si>
  <si>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</si>
  <si>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</si>
  <si>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</si>
  <si>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</si>
  <si>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</si>
  <si>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</si>
  <si>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</si>
  <si>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</si>
  <si>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</si>
  <si>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</si>
  <si>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</si>
  <si>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</si>
  <si>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</si>
  <si>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</si>
  <si>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</si>
  <si>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</si>
  <si>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</si>
  <si>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</si>
  <si>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</si>
  <si>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</si>
  <si>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</si>
  <si>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</si>
  <si>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</si>
  <si>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</si>
  <si>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</si>
  <si>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</si>
  <si>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</si>
  <si>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</si>
  <si>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</si>
  <si>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</si>
  <si>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</si>
  <si>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</si>
  <si>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</si>
  <si>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</si>
  <si>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</si>
  <si>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</si>
  <si>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</si>
  <si>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</si>
  <si>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</si>
  <si>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</si>
  <si>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</si>
  <si>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</si>
  <si>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</si>
  <si>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</si>
  <si>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</si>
  <si>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</si>
  <si>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</si>
  <si>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</si>
  <si>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</si>
  <si>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</si>
  <si>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</si>
  <si>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</si>
  <si>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</si>
  <si>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</si>
  <si>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</si>
  <si>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</si>
  <si>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</si>
  <si>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</si>
  <si>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</si>
  <si>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</si>
  <si>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</si>
  <si>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</si>
  <si>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</si>
  <si>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</si>
  <si>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</si>
  <si>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</si>
  <si>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</si>
  <si>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</si>
  <si>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</si>
  <si>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</si>
  <si>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</si>
  <si>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</si>
  <si>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</si>
  <si>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</si>
  <si>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</si>
  <si>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</si>
  <si>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</si>
  <si>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</si>
  <si>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</si>
  <si>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</si>
  <si>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</si>
  <si>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</si>
  <si>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</si>
  <si>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</si>
  <si>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</si>
  <si>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</si>
  <si>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</si>
  <si>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</si>
  <si>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</si>
  <si>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</si>
  <si>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</si>
  <si>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</si>
  <si>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</si>
  <si>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</si>
  <si>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</si>
  <si>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</si>
  <si>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</si>
  <si>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</si>
  <si>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</si>
  <si>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</si>
  <si>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</si>
  <si>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</si>
  <si>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</si>
  <si>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</si>
  <si>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</si>
  <si>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</si>
  <si>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</si>
  <si>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</si>
  <si>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</si>
  <si>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</si>
  <si>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</si>
  <si>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</si>
  <si>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</si>
  <si>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</si>
  <si>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</si>
  <si>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</si>
  <si>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</si>
  <si>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</si>
  <si>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</si>
  <si>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</si>
  <si>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</si>
  <si>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</si>
  <si>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</si>
  <si>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</si>
  <si>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</si>
  <si>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</si>
  <si>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</si>
  <si>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</si>
  <si>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</si>
  <si>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</si>
  <si>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</si>
  <si>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</si>
  <si>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</si>
  <si>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</si>
  <si>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</si>
  <si>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</si>
  <si>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</si>
  <si>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</si>
  <si>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</si>
  <si>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</si>
  <si>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</si>
  <si>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</si>
  <si>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</si>
  <si>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</si>
  <si>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</si>
  <si>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</si>
  <si>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</si>
  <si>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</si>
  <si>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</si>
  <si>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</si>
  <si>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</si>
  <si>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</si>
  <si>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</si>
  <si>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</si>
  <si>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</si>
  <si>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</si>
  <si>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</si>
  <si>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</si>
  <si>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</si>
  <si>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</si>
  <si>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</si>
  <si>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</si>
  <si>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</si>
  <si>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</si>
  <si>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</si>
  <si>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</si>
  <si>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</si>
  <si>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</si>
  <si>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</si>
  <si>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</si>
  <si>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</si>
  <si>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</si>
  <si>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</si>
  <si>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</si>
  <si>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</si>
  <si>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</si>
  <si>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</si>
  <si>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</si>
  <si>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</si>
  <si>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</si>
  <si>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</si>
  <si>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</si>
  <si>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</si>
  <si>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</si>
  <si>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</si>
  <si>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</si>
  <si>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</si>
  <si>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</si>
  <si>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</si>
  <si>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</si>
  <si>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</si>
  <si>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</si>
  <si>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</si>
  <si>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</si>
  <si>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</si>
  <si>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</si>
  <si>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</si>
  <si>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</si>
  <si>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</si>
  <si>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</si>
  <si>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</si>
  <si>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</si>
  <si>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</si>
  <si>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</si>
  <si>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</si>
  <si>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</si>
  <si>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</si>
  <si>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</si>
  <si>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</si>
  <si>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</si>
  <si>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</si>
  <si>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</si>
  <si>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</si>
  <si>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</si>
  <si>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</si>
  <si>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</si>
  <si>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</si>
  <si>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</si>
  <si>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</si>
  <si>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</si>
  <si>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</si>
  <si>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</si>
  <si>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</si>
  <si>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</si>
  <si>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</si>
  <si>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</si>
  <si>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</si>
  <si>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</si>
  <si>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</si>
  <si>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</si>
  <si>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</si>
  <si>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</si>
  <si>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</si>
  <si>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</si>
  <si>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</si>
  <si>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</si>
  <si>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</si>
  <si>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</si>
  <si>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</si>
  <si>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</si>
  <si>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</si>
  <si>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</si>
  <si>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</si>
  <si>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</si>
  <si>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</si>
  <si>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</si>
  <si>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</si>
  <si>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</si>
  <si>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</si>
  <si>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</si>
  <si>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</si>
  <si>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</si>
  <si>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</si>
  <si>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</si>
  <si>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</si>
  <si>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</si>
  <si>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</si>
  <si>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</si>
  <si>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</si>
  <si>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</si>
  <si>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</si>
  <si>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</si>
  <si>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</si>
  <si>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</si>
  <si>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</si>
  <si>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</si>
  <si>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</si>
  <si>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</si>
  <si>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</si>
  <si>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</si>
  <si>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</si>
  <si>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</si>
  <si>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</si>
  <si>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</si>
  <si>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</si>
  <si>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</si>
  <si>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</si>
  <si>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</si>
  <si>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</si>
  <si>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</si>
  <si>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</si>
  <si>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</si>
  <si>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</si>
  <si>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</si>
  <si>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</si>
  <si>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</si>
  <si>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</si>
  <si>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</si>
  <si>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</si>
  <si>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</si>
  <si>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</si>
  <si>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</si>
  <si>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</si>
  <si>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</si>
  <si>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</si>
  <si>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</si>
  <si>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</si>
  <si>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</si>
  <si>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</si>
  <si>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</si>
  <si>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</si>
  <si>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</si>
  <si>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</si>
  <si>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</si>
  <si>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</si>
  <si>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</si>
  <si>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</si>
  <si>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</si>
  <si>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</si>
  <si>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</si>
  <si>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</si>
  <si>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</si>
  <si>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</si>
  <si>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</si>
  <si>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</si>
  <si>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</si>
  <si>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</si>
  <si>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</si>
  <si>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</si>
  <si>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</si>
  <si>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</si>
  <si>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</si>
  <si>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</si>
  <si>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</si>
  <si>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</si>
  <si>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</si>
  <si>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</si>
  <si>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</si>
  <si>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</si>
  <si>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</si>
  <si>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</si>
  <si>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</si>
  <si>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</si>
  <si>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</si>
  <si>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</si>
  <si>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</si>
  <si>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</si>
  <si>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</si>
  <si>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</si>
  <si>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</si>
  <si>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</si>
  <si>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</si>
  <si>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</si>
  <si>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</si>
  <si>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</si>
  <si>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</si>
  <si>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</si>
  <si>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</si>
  <si>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</si>
  <si>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</si>
  <si>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</si>
  <si>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</si>
  <si>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</si>
  <si>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</si>
  <si>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</si>
  <si>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</si>
  <si>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</si>
  <si>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</si>
  <si>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</si>
  <si>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</si>
  <si>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</si>
  <si>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</si>
  <si>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</si>
  <si>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</si>
  <si>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</si>
  <si>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</si>
  <si>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</si>
  <si>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</si>
  <si>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</si>
  <si>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</si>
  <si>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</si>
  <si>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</si>
  <si>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</si>
  <si>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</si>
  <si>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</si>
  <si>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</si>
  <si>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</si>
  <si>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</si>
  <si>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</si>
  <si>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</si>
  <si>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</si>
  <si>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</si>
  <si>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</si>
  <si>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</si>
  <si>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</si>
  <si>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</si>
  <si>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</si>
  <si>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</si>
  <si>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</si>
  <si>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</si>
  <si>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</si>
  <si>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</si>
  <si>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</si>
  <si>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</si>
  <si>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</si>
  <si>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</si>
  <si>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</si>
  <si>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</si>
  <si>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</si>
  <si>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</si>
  <si>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</si>
  <si>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</si>
  <si>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</si>
  <si>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</si>
  <si>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</si>
  <si>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</si>
  <si>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</si>
  <si>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</si>
  <si>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</si>
  <si>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</si>
  <si>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</si>
  <si>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</si>
  <si>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</si>
  <si>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</si>
  <si>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</si>
  <si>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</si>
  <si>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</si>
  <si>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</si>
  <si>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</si>
  <si>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</si>
  <si>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</si>
  <si>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</si>
  <si>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</si>
  <si>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</si>
  <si>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</si>
  <si>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</si>
  <si>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</si>
  <si>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</si>
  <si>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</si>
  <si>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</si>
  <si>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</si>
  <si>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</si>
  <si>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</si>
  <si>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</si>
  <si>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</si>
  <si>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</si>
  <si>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</si>
  <si>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</si>
  <si>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</si>
  <si>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</si>
  <si>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</si>
  <si>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</si>
  <si>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</si>
  <si>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</si>
  <si>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</si>
  <si>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</si>
  <si>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</si>
  <si>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</si>
  <si>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</si>
  <si>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</si>
  <si>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</si>
  <si>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</si>
  <si>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</si>
  <si>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</si>
  <si>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</si>
  <si>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</si>
  <si>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</si>
  <si>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</si>
  <si>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</si>
  <si>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</si>
  <si>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</si>
  <si>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</si>
  <si>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</si>
  <si>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</si>
  <si>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</si>
  <si>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</si>
  <si>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</si>
  <si>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</si>
  <si>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</si>
  <si>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</si>
  <si>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</si>
  <si>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</si>
  <si>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</si>
  <si>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</si>
  <si>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</si>
  <si>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</si>
  <si>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</si>
  <si>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</si>
  <si>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</si>
  <si>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</si>
  <si>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</si>
  <si>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</si>
  <si>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</si>
  <si>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</si>
  <si>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</si>
  <si>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</si>
  <si>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</si>
  <si>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</si>
  <si>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</si>
  <si>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</si>
  <si>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</si>
  <si>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</si>
  <si>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</si>
  <si>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</si>
  <si>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</si>
  <si>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</si>
  <si>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</si>
  <si>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</si>
  <si>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</si>
  <si>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</si>
  <si>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</si>
  <si>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</si>
  <si>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</si>
  <si>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</si>
  <si>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</si>
  <si>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</si>
  <si>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</si>
  <si>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</si>
  <si>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</si>
  <si>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</si>
  <si>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</si>
  <si>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</si>
  <si>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</si>
  <si>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</si>
  <si>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</si>
  <si>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</si>
  <si>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</si>
  <si>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</si>
  <si>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</si>
  <si>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</si>
  <si>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</si>
  <si>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</si>
  <si>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</si>
  <si>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</si>
  <si>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</si>
  <si>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</si>
  <si>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</si>
  <si>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</si>
  <si>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</si>
  <si>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</si>
  <si>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</si>
  <si>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</si>
  <si>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</si>
  <si>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</si>
  <si>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</si>
  <si>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</si>
  <si>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</si>
  <si>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</si>
  <si>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</si>
  <si>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</si>
  <si>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</si>
  <si>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</si>
  <si>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</si>
  <si>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</si>
  <si>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</si>
  <si>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</si>
  <si>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</si>
  <si>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</si>
  <si>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</si>
  <si>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</si>
  <si>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</si>
  <si>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</si>
  <si>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</si>
  <si>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</si>
  <si>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</si>
  <si>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</si>
  <si>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</si>
  <si>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</si>
  <si>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</si>
  <si>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</si>
  <si>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</si>
  <si>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</si>
  <si>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</si>
  <si>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</si>
  <si>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</si>
  <si>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</si>
  <si>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</si>
  <si>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</si>
  <si>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</si>
  <si>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</si>
  <si>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</si>
  <si>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</si>
  <si>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</si>
  <si>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</si>
  <si>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</si>
  <si>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</si>
  <si>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</si>
  <si>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</si>
  <si>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</si>
  <si>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</si>
  <si>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</si>
  <si>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</si>
  <si>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</si>
  <si>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</si>
  <si>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</si>
  <si>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</si>
  <si>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</si>
  <si>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</si>
  <si>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</si>
  <si>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</si>
  <si>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</si>
  <si>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</si>
  <si>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</si>
  <si>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</si>
  <si>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</si>
  <si>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</si>
  <si>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</si>
  <si>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</si>
  <si>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</si>
  <si>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</si>
  <si>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</si>
  <si>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</si>
  <si>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</si>
  <si>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</si>
  <si>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</si>
  <si>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</si>
  <si>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</si>
  <si>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</si>
  <si>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</si>
  <si>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</si>
  <si>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</si>
  <si>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</si>
  <si>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</si>
  <si>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</si>
  <si>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</si>
  <si>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</si>
  <si>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</si>
  <si>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</si>
  <si>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</si>
  <si>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</si>
  <si>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</si>
  <si>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</si>
  <si>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</si>
  <si>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</si>
  <si>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</si>
  <si>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</si>
  <si>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</si>
  <si>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</si>
  <si>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</si>
  <si>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</si>
  <si>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</si>
  <si>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</si>
  <si>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</si>
  <si>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</si>
  <si>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</si>
  <si>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</si>
  <si>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</si>
  <si>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</si>
  <si>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</si>
  <si>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</si>
  <si>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</si>
  <si>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</si>
  <si>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</si>
  <si>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</si>
  <si>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</si>
  <si>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</si>
  <si>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</si>
  <si>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</si>
  <si>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</si>
  <si>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</si>
  <si>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</si>
  <si>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</si>
  <si>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</si>
  <si>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</si>
  <si>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</si>
  <si>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</si>
  <si>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</si>
  <si>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</si>
  <si>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</si>
  <si>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</si>
  <si>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</si>
  <si>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</si>
  <si>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</si>
  <si>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</si>
  <si>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</si>
  <si>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</si>
  <si>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</si>
  <si>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</si>
  <si>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</si>
  <si>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</si>
  <si>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</si>
  <si>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</si>
  <si>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</si>
  <si>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</si>
  <si>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</si>
  <si>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</si>
  <si>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</si>
  <si>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</si>
  <si>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</si>
  <si>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</si>
  <si>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</si>
  <si>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</si>
  <si>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</si>
  <si>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</si>
  <si>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</si>
  <si>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</si>
  <si>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</si>
  <si>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</si>
  <si>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</si>
  <si>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</si>
  <si>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</si>
  <si>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</si>
  <si>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</si>
  <si>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</si>
  <si>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</si>
  <si>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</si>
  <si>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</si>
  <si>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</si>
  <si>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</si>
  <si>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</si>
  <si>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</si>
  <si>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</si>
  <si>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</si>
  <si>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</si>
  <si>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</si>
  <si>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</si>
  <si>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</si>
  <si>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</si>
  <si>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</si>
  <si>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</si>
  <si>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</si>
  <si>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</si>
  <si>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</si>
  <si>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</si>
  <si>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</si>
  <si>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</si>
  <si>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</si>
  <si>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</si>
  <si>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</si>
  <si>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</si>
  <si>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</si>
  <si>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</si>
  <si>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</si>
  <si>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</si>
  <si>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</si>
  <si>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</si>
  <si>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</si>
  <si>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</si>
  <si>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</si>
  <si>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</si>
  <si>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</si>
  <si>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</si>
  <si>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</si>
  <si>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</si>
  <si>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</si>
  <si>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</si>
  <si>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</si>
  <si>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</si>
  <si>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</si>
  <si>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</si>
  <si>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</si>
  <si>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</si>
  <si>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</si>
  <si>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</si>
  <si>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</si>
  <si>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</si>
  <si>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</si>
  <si>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</si>
  <si>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</si>
  <si>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</si>
  <si>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</si>
  <si>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</si>
  <si>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</si>
  <si>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</si>
  <si>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</si>
  <si>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</si>
  <si>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</si>
  <si>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</si>
  <si>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</si>
  <si>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</si>
  <si>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</si>
  <si>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</si>
  <si>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</si>
  <si>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</si>
  <si>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</si>
  <si>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</si>
  <si>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</si>
  <si>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</si>
  <si>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</si>
  <si>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</si>
  <si>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</si>
  <si>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</si>
  <si>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</si>
  <si>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</si>
  <si>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</si>
  <si>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</si>
  <si>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</si>
  <si>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</si>
  <si>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</si>
  <si>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</si>
  <si>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</si>
  <si>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</si>
  <si>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</si>
  <si>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</si>
  <si>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</si>
  <si>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</si>
  <si>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</si>
  <si>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</si>
  <si>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</si>
  <si>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</si>
  <si>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</si>
  <si>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</si>
  <si>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</si>
  <si>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</si>
  <si>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</si>
  <si>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</si>
  <si>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</si>
  <si>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</si>
  <si>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</si>
  <si>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</si>
  <si>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</si>
  <si>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</si>
  <si>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</si>
  <si>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</si>
  <si>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</si>
  <si>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</si>
  <si>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</si>
  <si>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</si>
  <si>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</si>
  <si>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</si>
  <si>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</si>
  <si>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</si>
  <si>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</si>
  <si>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</si>
  <si>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</si>
  <si>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</si>
  <si>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</si>
  <si>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</si>
  <si>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</si>
  <si>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</si>
  <si>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</si>
  <si>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</si>
  <si>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</si>
  <si>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</si>
  <si>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</si>
  <si>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</si>
  <si>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</si>
  <si>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</si>
  <si>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</si>
  <si>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</si>
  <si>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</si>
  <si>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</si>
  <si>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</si>
  <si>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</si>
  <si>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</si>
  <si>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</si>
  <si>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</si>
  <si>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</si>
  <si>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</si>
  <si>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</si>
  <si>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</si>
  <si>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</si>
  <si>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</si>
  <si>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</si>
  <si>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</si>
  <si>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</si>
  <si>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</si>
  <si>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</si>
  <si>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</si>
  <si>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</si>
  <si>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</si>
  <si>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</si>
  <si>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</si>
  <si>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</si>
  <si>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</si>
  <si>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</si>
  <si>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</si>
  <si>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</si>
  <si>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</si>
  <si>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</si>
  <si>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</si>
  <si>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</si>
  <si>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</si>
  <si>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</si>
  <si>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</si>
  <si>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</si>
  <si>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</si>
  <si>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</si>
  <si>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</si>
  <si>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</si>
  <si>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</si>
  <si>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</si>
  <si>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</si>
  <si>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</si>
  <si>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</si>
  <si>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</si>
  <si>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</si>
  <si>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</si>
  <si>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</si>
  <si>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</si>
  <si>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</si>
  <si>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</si>
  <si>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</si>
  <si>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</si>
  <si>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</si>
  <si>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</si>
  <si>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</si>
  <si>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</si>
  <si>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</si>
  <si>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</si>
  <si>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</si>
  <si>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</si>
  <si>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</si>
  <si>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</si>
  <si>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</si>
  <si>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</si>
  <si>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</si>
  <si>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</si>
  <si>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</si>
  <si>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</si>
  <si>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</si>
  <si>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</si>
  <si>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</si>
  <si>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</si>
  <si>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</si>
  <si>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</si>
  <si>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</si>
  <si>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</si>
  <si>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</si>
  <si>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</si>
  <si>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</si>
  <si>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</si>
  <si>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</si>
  <si>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</si>
  <si>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</si>
  <si>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</si>
  <si>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</si>
  <si>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</si>
  <si>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</si>
  <si>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</si>
  <si>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</si>
  <si>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</si>
  <si>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</si>
  <si>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</si>
  <si>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</si>
  <si>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</si>
  <si>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</si>
  <si>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</si>
  <si>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</si>
  <si>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</si>
  <si>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</si>
  <si>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</si>
  <si>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</si>
  <si>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</si>
  <si>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</si>
  <si>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</si>
  <si>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</si>
  <si>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</si>
  <si>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</si>
  <si>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</si>
  <si>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</si>
  <si>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</si>
  <si>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</si>
  <si>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</si>
  <si>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</si>
  <si>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</si>
  <si>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</si>
  <si>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</si>
  <si>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</si>
  <si>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</si>
  <si>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</si>
  <si>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</si>
  <si>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</si>
  <si>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</si>
  <si>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</si>
  <si>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</si>
  <si>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</si>
  <si>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</si>
  <si>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</si>
  <si>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</si>
  <si>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</si>
  <si>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</si>
  <si>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</si>
  <si>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</si>
  <si>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</si>
  <si>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</si>
  <si>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</si>
  <si>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</si>
  <si>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</si>
  <si>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</si>
  <si>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</si>
  <si>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</si>
  <si>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</si>
  <si>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</si>
  <si>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</si>
  <si>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</si>
  <si>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</si>
  <si>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</si>
  <si>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</si>
  <si>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</si>
  <si>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</si>
  <si>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</si>
  <si>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</si>
  <si>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</si>
  <si>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</si>
  <si>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</si>
  <si>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</si>
  <si>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</si>
  <si>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</si>
  <si>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</si>
  <si>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</si>
  <si>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</si>
  <si>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</si>
  <si>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</si>
  <si>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</si>
  <si>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</si>
  <si>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</si>
  <si>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</si>
  <si>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</si>
  <si>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</si>
  <si>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</si>
  <si>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</si>
  <si>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</si>
  <si>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</si>
  <si>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</si>
  <si>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</si>
  <si>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</si>
  <si>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</si>
  <si>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</si>
  <si>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</si>
  <si>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</si>
  <si>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</si>
  <si>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</si>
  <si>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</si>
  <si>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</si>
  <si>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</si>
  <si>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</si>
  <si>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</si>
  <si>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</si>
  <si>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</si>
  <si>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</si>
  <si>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</si>
  <si>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</si>
  <si>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</si>
  <si>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</si>
  <si>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</si>
  <si>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</si>
  <si>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</si>
  <si>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</si>
  <si>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</si>
  <si>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</si>
  <si>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</si>
  <si>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</si>
  <si>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</si>
  <si>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</si>
  <si>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</si>
  <si>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</si>
  <si>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</si>
  <si>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</si>
  <si>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</si>
  <si>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</si>
  <si>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</si>
  <si>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</si>
  <si>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</si>
  <si>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</si>
  <si>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</si>
  <si>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</si>
  <si>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</si>
  <si>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</si>
  <si>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</si>
  <si>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</si>
  <si>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</si>
  <si>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</si>
  <si>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</si>
  <si>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</si>
  <si>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</si>
  <si>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</si>
  <si>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</si>
  <si>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</si>
  <si>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</si>
  <si>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</si>
  <si>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</si>
  <si>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</si>
  <si>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</si>
  <si>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</si>
  <si>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</si>
  <si>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</si>
  <si>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</si>
  <si>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</si>
  <si>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</si>
  <si>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</si>
  <si>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</si>
  <si>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</si>
  <si>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</si>
  <si>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</si>
  <si>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</si>
  <si>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</si>
  <si>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</si>
  <si>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</si>
  <si>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</si>
  <si>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</si>
  <si>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</si>
  <si>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</si>
  <si>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</si>
  <si>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</si>
  <si>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</si>
  <si>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</si>
  <si>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</si>
  <si>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</si>
  <si>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</si>
  <si>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</si>
  <si>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</si>
  <si>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</si>
  <si>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</si>
  <si>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</si>
  <si>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</si>
  <si>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</si>
  <si>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</si>
  <si>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</si>
  <si>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</si>
  <si>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</si>
  <si>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</si>
  <si>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</si>
  <si>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</si>
  <si>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</si>
  <si>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</si>
  <si>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</si>
  <si>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</si>
  <si>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</si>
  <si>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</si>
  <si>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</si>
  <si>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</si>
  <si>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</si>
  <si>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</si>
  <si>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</si>
  <si>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</si>
  <si>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</si>
  <si>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</si>
  <si>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</si>
  <si>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</si>
  <si>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</si>
  <si>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</si>
  <si>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</si>
  <si>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</si>
  <si>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</si>
  <si>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</si>
  <si>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</si>
  <si>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</si>
  <si>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</si>
  <si>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</si>
  <si>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</si>
  <si>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</si>
  <si>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</si>
  <si>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</si>
  <si>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</si>
  <si>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</si>
  <si>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</si>
  <si>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</si>
  <si>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</si>
  <si>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</si>
  <si>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</si>
  <si>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</si>
  <si>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</si>
  <si>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</si>
  <si>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</si>
  <si>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</si>
  <si>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</si>
  <si>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</si>
  <si>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</si>
  <si>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</si>
  <si>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</si>
  <si>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</si>
  <si>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</si>
  <si>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</si>
  <si>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</si>
  <si>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</si>
  <si>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</si>
  <si>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</si>
  <si>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</si>
  <si>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</si>
  <si>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</si>
  <si>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</si>
  <si>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</si>
  <si>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</si>
  <si>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</si>
  <si>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</si>
  <si>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</si>
  <si>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</si>
  <si>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</si>
  <si>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</si>
  <si>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</si>
  <si>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</si>
  <si>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</si>
  <si>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</si>
  <si>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</si>
  <si>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</si>
  <si>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</si>
  <si>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</si>
  <si>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</si>
  <si>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</si>
  <si>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</si>
  <si>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</si>
  <si>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</si>
  <si>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</si>
  <si>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</si>
  <si>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</si>
  <si>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</si>
  <si>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</si>
  <si>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</si>
  <si>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</si>
  <si>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</si>
  <si>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</si>
  <si>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</si>
  <si>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</si>
  <si>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</si>
  <si>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</si>
  <si>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</si>
  <si>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</si>
  <si>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</si>
  <si>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</si>
  <si>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</si>
  <si>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</si>
  <si>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</si>
  <si>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</si>
  <si>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</si>
  <si>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</si>
  <si>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</si>
  <si>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</si>
  <si>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</si>
  <si>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</si>
  <si>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</si>
  <si>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</si>
  <si>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</si>
  <si>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</si>
  <si>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</si>
  <si>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</si>
  <si>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</si>
  <si>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</si>
  <si>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</si>
  <si>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</si>
  <si>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</si>
  <si>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</si>
  <si>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</si>
  <si>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</si>
  <si>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</si>
  <si>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</si>
  <si>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</si>
  <si>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</si>
  <si>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</si>
  <si>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</si>
  <si>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</si>
  <si>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</si>
  <si>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</si>
  <si>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</si>
  <si>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</si>
  <si>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</si>
  <si>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</si>
  <si>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</si>
  <si>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</si>
  <si>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</si>
  <si>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</si>
  <si>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</si>
  <si>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</si>
  <si>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</si>
  <si>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</si>
  <si>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</si>
  <si>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</si>
  <si>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</si>
  <si>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</si>
  <si>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</si>
  <si>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</si>
  <si>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</si>
  <si>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</si>
  <si>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</si>
  <si>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</si>
  <si>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</si>
  <si>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</si>
  <si>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</si>
  <si>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</si>
  <si>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</si>
  <si>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</si>
  <si>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</si>
  <si>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</si>
  <si>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</si>
  <si>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</si>
  <si>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</si>
  <si>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</si>
  <si>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</si>
  <si>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</si>
  <si>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</si>
  <si>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</si>
  <si>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</si>
  <si>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</si>
  <si>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</si>
  <si>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</si>
  <si>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</si>
  <si>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</si>
  <si>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</si>
  <si>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</si>
  <si>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</si>
  <si>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</si>
  <si>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</si>
  <si>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</si>
  <si>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</si>
  <si>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</si>
  <si>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</si>
  <si>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</si>
  <si>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</si>
  <si>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</si>
  <si>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</si>
  <si>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</si>
  <si>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</si>
  <si>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</si>
  <si>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</si>
  <si>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</si>
  <si>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</si>
  <si>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</si>
  <si>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</si>
  <si>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</si>
  <si>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</si>
  <si>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</si>
  <si>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</si>
  <si>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</si>
  <si>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</si>
  <si>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</si>
  <si>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</si>
  <si>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</si>
  <si>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</si>
  <si>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</si>
  <si>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</si>
  <si>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</si>
  <si>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</si>
  <si>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</si>
  <si>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</si>
  <si>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</si>
  <si>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</si>
  <si>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</si>
  <si>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</si>
  <si>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</si>
  <si>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</si>
  <si>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</si>
  <si>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</si>
  <si>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</si>
  <si>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</si>
  <si>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</si>
  <si>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</si>
  <si>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</si>
  <si>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</si>
  <si>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</si>
  <si>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</si>
  <si>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</si>
  <si>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</si>
  <si>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</si>
  <si>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</si>
  <si>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</si>
  <si>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</si>
  <si>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</si>
  <si>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</si>
  <si>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</si>
  <si>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</si>
  <si>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</si>
  <si>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</si>
  <si>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</si>
  <si>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</si>
  <si>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</si>
  <si>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</si>
  <si>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</si>
  <si>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</si>
  <si>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</si>
  <si>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</si>
  <si>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</si>
  <si>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</si>
  <si>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</si>
  <si>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</si>
  <si>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</si>
  <si>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</si>
  <si>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</si>
  <si>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</si>
  <si>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</si>
  <si>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</si>
  <si>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</si>
  <si>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</si>
  <si>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</si>
  <si>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</si>
  <si>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</si>
  <si>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</si>
  <si>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</si>
  <si>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</si>
  <si>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</si>
  <si>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</si>
  <si>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</si>
  <si>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</si>
  <si>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</si>
  <si>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</si>
  <si>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</si>
  <si>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</si>
  <si>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</si>
  <si>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</si>
  <si>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</si>
  <si>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</si>
  <si>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</si>
  <si>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</si>
  <si>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</si>
  <si>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</si>
  <si>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</si>
  <si>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</si>
  <si>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</si>
  <si>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</si>
  <si>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</si>
  <si>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</si>
  <si>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</si>
  <si>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</si>
  <si>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</si>
  <si>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</si>
  <si>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</si>
  <si>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</si>
  <si>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</si>
  <si>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</si>
  <si>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</si>
  <si>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</si>
  <si>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</si>
  <si>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</si>
  <si>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</si>
  <si>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</si>
  <si>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</si>
  <si>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</si>
  <si>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</si>
  <si>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</si>
  <si>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</si>
  <si>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</si>
  <si>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</si>
  <si>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</si>
  <si>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</si>
  <si>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</si>
  <si>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</si>
  <si>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</si>
  <si>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</si>
  <si>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</si>
  <si>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</si>
  <si>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</si>
  <si>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</si>
  <si>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</si>
  <si>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</si>
  <si>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</si>
  <si>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</si>
  <si>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</si>
  <si>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</si>
  <si>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</si>
  <si>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</si>
  <si>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</si>
  <si>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</si>
  <si>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</si>
  <si>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</si>
  <si>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</si>
  <si>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</si>
  <si>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</si>
  <si>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</si>
  <si>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</si>
  <si>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</si>
  <si>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</si>
  <si>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</si>
  <si>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</si>
  <si>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</si>
  <si>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</si>
  <si>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</si>
  <si>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</si>
  <si>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</si>
  <si>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</si>
  <si>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</si>
  <si>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</si>
  <si>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</si>
  <si>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</si>
  <si>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</si>
  <si>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</si>
  <si>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</si>
  <si>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</si>
  <si>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</si>
  <si>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</si>
  <si>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</si>
  <si>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</si>
  <si>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</si>
  <si>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</si>
  <si>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</si>
  <si>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</si>
  <si>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</si>
  <si>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</si>
  <si>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</si>
  <si>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</si>
  <si>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</si>
  <si>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</si>
  <si>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</si>
  <si>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</si>
  <si>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</si>
  <si>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</si>
  <si>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</si>
  <si>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</si>
  <si>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</si>
  <si>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</si>
  <si>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</si>
  <si>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</si>
  <si>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</si>
  <si>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</si>
  <si>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</si>
  <si>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</si>
  <si>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</si>
  <si>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</si>
  <si>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</si>
  <si>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</si>
  <si>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</si>
  <si>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</si>
  <si>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</si>
  <si>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</si>
  <si>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</si>
  <si>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</si>
  <si>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</si>
  <si>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</si>
  <si>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</si>
  <si>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</si>
  <si>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</si>
  <si>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</si>
  <si>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</si>
  <si>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</si>
  <si>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</si>
  <si>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</si>
  <si>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</si>
  <si>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</si>
  <si>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</si>
  <si>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</si>
  <si>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</si>
  <si>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</si>
  <si>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</si>
  <si>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</si>
  <si>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</si>
  <si>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</si>
  <si>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</si>
  <si>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</si>
  <si>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</si>
  <si>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</si>
  <si>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</si>
  <si>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</si>
  <si>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</si>
  <si>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</si>
  <si>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</si>
  <si>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</si>
  <si>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</si>
  <si>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</si>
  <si>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</si>
  <si>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</si>
  <si>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</si>
  <si>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</si>
  <si>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</si>
  <si>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</si>
  <si>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</si>
  <si>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</si>
  <si>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</si>
  <si>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</si>
  <si>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</si>
  <si>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</si>
  <si>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</si>
  <si>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</si>
  <si>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</si>
  <si>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</si>
  <si>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</si>
  <si>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</si>
  <si>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</si>
  <si>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</si>
  <si>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</si>
  <si>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</si>
  <si>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</si>
  <si>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</si>
  <si>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</si>
  <si>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</si>
  <si>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</si>
  <si>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</si>
  <si>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</si>
  <si>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</si>
  <si>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</si>
  <si>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</si>
  <si>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</si>
  <si>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</si>
  <si>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</si>
  <si>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</si>
  <si>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</si>
  <si>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</si>
  <si>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</si>
  <si>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</si>
  <si>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</si>
  <si>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</si>
  <si>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</si>
  <si>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</si>
  <si>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</si>
  <si>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</si>
  <si>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</si>
  <si>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</si>
  <si>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</si>
  <si>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</si>
  <si>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</si>
  <si>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</si>
  <si>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</si>
  <si>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</si>
  <si>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</si>
  <si>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</si>
  <si>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</si>
  <si>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</si>
  <si>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</si>
  <si>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</si>
  <si>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</si>
  <si>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</si>
  <si>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</si>
  <si>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</si>
  <si>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</si>
  <si>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</si>
  <si>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</si>
  <si>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</si>
  <si>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</si>
  <si>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</si>
  <si>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</si>
  <si>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</si>
  <si>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</si>
  <si>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</si>
  <si>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</si>
  <si>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</si>
  <si>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</si>
  <si>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</si>
  <si>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</si>
  <si>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</si>
  <si>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</si>
  <si>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</si>
  <si>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</si>
  <si>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</si>
  <si>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</si>
  <si>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</si>
  <si>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</si>
  <si>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</si>
  <si>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</si>
  <si>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</si>
  <si>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</si>
  <si>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</si>
  <si>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</si>
  <si>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</si>
  <si>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</si>
  <si>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</si>
  <si>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</si>
  <si>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</si>
  <si>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</si>
  <si>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</si>
  <si>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</si>
  <si>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</si>
  <si>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</si>
  <si>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</si>
  <si>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</si>
  <si>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</si>
  <si>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</si>
  <si>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</si>
  <si>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</si>
  <si>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</si>
  <si>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</si>
  <si>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</si>
  <si>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</si>
  <si>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</si>
  <si>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</si>
  <si>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</si>
  <si>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</si>
  <si>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</si>
  <si>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</si>
  <si>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</si>
  <si>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</si>
  <si>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</si>
  <si>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</si>
  <si>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</si>
  <si>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</si>
  <si>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</si>
  <si>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</si>
  <si>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</si>
  <si>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</si>
  <si>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</si>
  <si>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</si>
  <si>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</si>
  <si>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</si>
  <si>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</si>
  <si>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</si>
  <si>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</si>
  <si>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</si>
  <si>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</si>
  <si>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</si>
  <si>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</si>
  <si>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</si>
  <si>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</si>
  <si>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</si>
  <si>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</si>
  <si>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</si>
  <si>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</si>
  <si>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</si>
  <si>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</si>
  <si>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</si>
  <si>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</si>
  <si>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</si>
  <si>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</si>
  <si>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</si>
  <si>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</si>
  <si>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</si>
  <si>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</si>
  <si>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</si>
  <si>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</si>
  <si>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</si>
  <si>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</si>
  <si>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</si>
  <si>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</si>
  <si>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</si>
  <si>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</si>
  <si>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</si>
  <si>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</si>
  <si>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</si>
  <si>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</si>
  <si>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</si>
  <si>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</si>
  <si>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</si>
  <si>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</si>
  <si>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</si>
  <si>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</si>
  <si>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</si>
  <si>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</si>
  <si>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</si>
  <si>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</si>
  <si>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</si>
  <si>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</si>
  <si>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</si>
  <si>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</si>
  <si>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</si>
  <si>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</si>
  <si>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</si>
  <si>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</si>
  <si>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</si>
  <si>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</si>
  <si>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</si>
  <si>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</si>
  <si>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</si>
  <si>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</si>
  <si>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</si>
  <si>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</si>
  <si>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</si>
  <si>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</si>
  <si>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</si>
  <si>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</si>
  <si>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</si>
  <si>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</si>
  <si>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</si>
  <si>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</si>
  <si>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</si>
  <si>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</si>
  <si>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</si>
  <si>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</si>
  <si>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</si>
  <si>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</si>
  <si>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</si>
  <si>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</si>
  <si>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</si>
  <si>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</si>
  <si>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</si>
  <si>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</si>
  <si>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</si>
  <si>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</si>
  <si>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</si>
  <si>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</si>
  <si>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</si>
  <si>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</si>
  <si>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</si>
  <si>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</si>
  <si>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</si>
  <si>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</si>
  <si>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</si>
  <si>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</si>
  <si>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</si>
  <si>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</si>
  <si>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</si>
  <si>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</si>
  <si>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</si>
  <si>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</si>
  <si>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</si>
  <si>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</si>
  <si>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</si>
  <si>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</si>
  <si>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</si>
  <si>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</si>
  <si>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</si>
  <si>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</si>
  <si>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</si>
  <si>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</si>
  <si>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</si>
  <si>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</si>
  <si>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</si>
  <si>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</si>
  <si>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</si>
  <si>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</si>
  <si>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</si>
  <si>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</si>
  <si>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</si>
  <si>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</si>
  <si>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</si>
  <si>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</si>
  <si>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</si>
  <si>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</si>
  <si>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</si>
  <si>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</si>
  <si>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</si>
  <si>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</si>
  <si>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</si>
  <si>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</si>
  <si>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</si>
  <si>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</si>
  <si>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</si>
  <si>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</si>
  <si>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</si>
  <si>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</si>
  <si>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</si>
  <si>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</si>
  <si>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</si>
  <si>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</si>
  <si>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</si>
  <si>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</si>
  <si>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</si>
  <si>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</si>
  <si>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</si>
  <si>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</si>
  <si>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</si>
  <si>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</si>
  <si>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</si>
  <si>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</si>
  <si>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</si>
  <si>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</si>
  <si>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</si>
  <si>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</si>
  <si>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</si>
  <si>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</si>
  <si>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</si>
  <si>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</si>
  <si>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</si>
  <si>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</si>
  <si>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</si>
  <si>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</si>
  <si>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</si>
  <si>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</si>
  <si>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</si>
  <si>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</si>
  <si>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</si>
  <si>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</si>
  <si>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</si>
  <si>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</si>
  <si>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</si>
  <si>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</si>
  <si>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</si>
  <si>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</si>
  <si>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</si>
  <si>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</si>
  <si>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</si>
  <si>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</si>
  <si>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</si>
  <si>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</si>
  <si>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</si>
  <si>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</si>
  <si>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</si>
  <si>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</si>
  <si>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</si>
  <si>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</si>
  <si>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</si>
  <si>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</si>
  <si>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</si>
  <si>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</si>
  <si>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</si>
  <si>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</si>
  <si>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</si>
  <si>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</si>
  <si>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</si>
  <si>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</si>
  <si>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</si>
  <si>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</si>
  <si>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</si>
  <si>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</si>
  <si>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</si>
  <si>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</si>
  <si>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</si>
  <si>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</si>
  <si>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</si>
  <si>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</si>
  <si>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</si>
  <si>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</si>
  <si>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</si>
  <si>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</si>
  <si>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</si>
  <si>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</si>
  <si>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</si>
  <si>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</si>
  <si>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</si>
  <si>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</si>
  <si>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</si>
  <si>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</si>
  <si>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</si>
  <si>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</si>
  <si>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</si>
  <si>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</si>
  <si>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</si>
  <si>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</si>
  <si>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</si>
  <si>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</si>
  <si>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</si>
  <si>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</si>
  <si>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</si>
  <si>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</si>
  <si>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</si>
  <si>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</si>
  <si>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</si>
  <si>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</si>
  <si>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</si>
  <si>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</si>
  <si>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</si>
  <si>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</si>
  <si>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</si>
  <si>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</si>
  <si>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</si>
  <si>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</si>
  <si>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</si>
  <si>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</si>
  <si>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</si>
  <si>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</si>
  <si>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</si>
  <si>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</si>
  <si>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</si>
  <si>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</si>
  <si>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</si>
  <si>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</si>
  <si>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</si>
  <si>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</si>
  <si>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</si>
  <si>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</si>
  <si>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</si>
  <si>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</si>
  <si>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</si>
  <si>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</si>
  <si>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</si>
  <si>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</si>
  <si>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</si>
  <si>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</si>
  <si>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</si>
  <si>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</si>
  <si>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</si>
  <si>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</si>
  <si>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</si>
  <si>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</si>
  <si>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</si>
  <si>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</si>
  <si>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</si>
  <si>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</si>
  <si>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</si>
  <si>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</si>
  <si>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</si>
  <si>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</si>
  <si>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</si>
  <si>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</si>
  <si>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</si>
  <si>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</si>
  <si>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</si>
  <si>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</si>
  <si>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</si>
  <si>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</si>
  <si>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</si>
  <si>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</si>
  <si>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</si>
  <si>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</si>
  <si>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</si>
  <si>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</si>
  <si>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</si>
  <si>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</si>
  <si>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</si>
  <si>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</si>
  <si>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</si>
  <si>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</si>
  <si>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</si>
  <si>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</si>
  <si>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</si>
  <si>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</si>
  <si>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</si>
  <si>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</si>
  <si>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</si>
  <si>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</si>
  <si>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</si>
  <si>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</si>
  <si>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</si>
  <si>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</si>
  <si>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</si>
  <si>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</si>
  <si>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</si>
  <si>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</si>
  <si>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</si>
  <si>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</si>
  <si>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</si>
  <si>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</si>
  <si>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</si>
  <si>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</si>
  <si>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</si>
  <si>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</si>
  <si>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</si>
  <si>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</si>
  <si>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</si>
  <si>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</si>
  <si>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</si>
  <si>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</si>
  <si>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</si>
  <si>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</si>
  <si>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</si>
  <si>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</si>
  <si>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</si>
  <si>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</si>
  <si>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</si>
  <si>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</si>
  <si>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</si>
  <si>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</si>
  <si>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</si>
  <si>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</si>
  <si>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</si>
  <si>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</si>
  <si>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</si>
  <si>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</si>
  <si>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</si>
  <si>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</si>
  <si>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</si>
  <si>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</si>
  <si>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</si>
  <si>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</si>
  <si>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</si>
  <si>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</si>
  <si>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</si>
  <si>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</si>
  <si>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</si>
  <si>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</si>
  <si>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</si>
  <si>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</si>
  <si>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</si>
  <si>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</si>
  <si>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</si>
  <si>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</si>
  <si>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</si>
  <si>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</si>
  <si>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</si>
  <si>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</si>
  <si>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</si>
  <si>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</si>
  <si>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</si>
  <si>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</si>
  <si>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</si>
  <si>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</si>
  <si>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</si>
  <si>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</si>
  <si>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</si>
  <si>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</si>
  <si>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</si>
  <si>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</si>
  <si>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</si>
  <si>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</si>
  <si>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</si>
  <si>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</si>
  <si>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</si>
  <si>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</si>
  <si>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</si>
  <si>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</si>
  <si>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</si>
  <si>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</si>
  <si>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</si>
  <si>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</si>
  <si>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</si>
  <si>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</si>
  <si>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</si>
  <si>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</si>
  <si>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</si>
  <si>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</si>
  <si>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</si>
  <si>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</si>
  <si>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</si>
  <si>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</si>
  <si>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</si>
  <si>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</si>
  <si>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</si>
  <si>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</si>
  <si>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</si>
  <si>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</si>
  <si>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</si>
  <si>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</si>
  <si>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</si>
  <si>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</si>
  <si>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</si>
  <si>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</si>
  <si>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</si>
  <si>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</si>
  <si>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</si>
  <si>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</si>
  <si>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</si>
  <si>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</si>
  <si>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</si>
  <si>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</si>
  <si>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</si>
  <si>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</si>
  <si>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</si>
  <si>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</si>
  <si>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</si>
  <si>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</si>
  <si>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</si>
  <si>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</si>
  <si>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</si>
  <si>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</si>
  <si>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</si>
  <si>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</si>
  <si>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</si>
  <si>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</si>
  <si>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</si>
  <si>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</si>
  <si>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</si>
  <si>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</si>
  <si>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</si>
  <si>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</si>
  <si>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</si>
  <si>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</si>
  <si>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</si>
  <si>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</si>
  <si>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</si>
  <si>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</si>
  <si>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</si>
  <si>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</si>
  <si>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</si>
  <si>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</si>
  <si>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</si>
  <si>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</si>
  <si>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</si>
  <si>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</si>
  <si>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</si>
  <si>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</si>
  <si>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</si>
  <si>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</si>
  <si>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</si>
  <si>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</si>
  <si>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</si>
  <si>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</si>
  <si>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</si>
  <si>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</si>
  <si>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</si>
  <si>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</si>
  <si>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</si>
  <si>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</si>
  <si>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</si>
  <si>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</si>
  <si>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</si>
  <si>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</si>
  <si>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</si>
  <si>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</si>
  <si>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</si>
  <si>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</si>
  <si>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</si>
  <si>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</si>
  <si>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</si>
  <si>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</si>
  <si>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</si>
  <si>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</si>
  <si>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</si>
  <si>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</si>
  <si>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</si>
  <si>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</si>
  <si>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</si>
  <si>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</si>
  <si>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</si>
  <si>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</si>
  <si>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</si>
  <si>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</si>
  <si>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</si>
  <si>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</si>
  <si>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</si>
  <si>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</si>
  <si>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</si>
  <si>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</si>
  <si>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</si>
  <si>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</si>
  <si>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</si>
  <si>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</si>
  <si>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</si>
  <si>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</si>
  <si>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</si>
  <si>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</si>
  <si>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</si>
  <si>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</si>
  <si>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</si>
  <si>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</si>
  <si>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</si>
  <si>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</si>
  <si>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</si>
  <si>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</si>
  <si>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</si>
  <si>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</si>
  <si>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</si>
  <si>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</si>
  <si>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</si>
  <si>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</si>
  <si>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</si>
  <si>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</si>
  <si>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</si>
  <si>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</si>
  <si>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</si>
  <si>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</si>
  <si>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</si>
  <si>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</si>
  <si>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</si>
  <si>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</si>
  <si>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</si>
  <si>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</si>
  <si>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</si>
  <si>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</si>
  <si>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</si>
  <si>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</si>
  <si>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</si>
  <si>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</si>
  <si>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</si>
  <si>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</si>
  <si>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</si>
  <si>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</si>
  <si>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</si>
  <si>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</si>
  <si>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</si>
  <si>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</si>
  <si>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</si>
  <si>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</si>
  <si>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</si>
  <si>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</si>
  <si>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</si>
  <si>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</si>
  <si>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</si>
  <si>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</si>
  <si>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</si>
  <si>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</si>
  <si>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</si>
  <si>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</si>
  <si>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</si>
  <si>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</si>
  <si>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</si>
  <si>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</si>
  <si>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</si>
  <si>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</si>
  <si>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</si>
  <si>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</si>
  <si>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</si>
  <si>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</si>
  <si>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</si>
  <si>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</si>
  <si>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</si>
  <si>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</si>
  <si>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</si>
  <si>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</si>
  <si>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</si>
  <si>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</si>
  <si>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</si>
  <si>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</si>
  <si>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</si>
  <si>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</si>
  <si>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</si>
  <si>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</si>
  <si>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</si>
  <si>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</si>
  <si>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</si>
  <si>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</si>
  <si>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</si>
  <si>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</si>
  <si>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</si>
  <si>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</si>
  <si>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</si>
  <si>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</si>
  <si>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</si>
  <si>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</si>
  <si>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</si>
  <si>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</si>
  <si>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</si>
  <si>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</si>
  <si>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</si>
  <si>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</si>
  <si>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</si>
  <si>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</si>
  <si>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</si>
  <si>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</si>
  <si>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</si>
  <si>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</si>
  <si>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</si>
  <si>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</si>
  <si>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</si>
  <si>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</si>
  <si>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</si>
  <si>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</si>
  <si>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</si>
  <si>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</si>
  <si>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</si>
  <si>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</si>
  <si>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</si>
  <si>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</si>
  <si>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</si>
  <si>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</si>
  <si>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</si>
  <si>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</si>
  <si>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</si>
  <si>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</si>
  <si>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</si>
  <si>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</si>
  <si>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</si>
  <si>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</si>
  <si>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</si>
  <si>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</si>
  <si>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</si>
  <si>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</si>
  <si>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</si>
  <si>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</si>
  <si>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</si>
  <si>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</si>
  <si>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</si>
  <si>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</si>
  <si>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</si>
  <si>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</si>
  <si>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</si>
  <si>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</si>
  <si>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</si>
  <si>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</si>
  <si>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</si>
  <si>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</si>
  <si>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</si>
  <si>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</si>
  <si>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</si>
  <si>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</si>
  <si>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</si>
  <si>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</si>
  <si>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</si>
  <si>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</si>
  <si>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</si>
  <si>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</si>
  <si>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</si>
  <si>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</si>
  <si>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</si>
  <si>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</si>
  <si>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</si>
  <si>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</si>
  <si>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</si>
  <si>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</si>
  <si>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</si>
  <si>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</si>
  <si>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</si>
  <si>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</si>
  <si>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</si>
  <si>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</si>
  <si>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</si>
  <si>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</si>
  <si>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</si>
  <si>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</si>
  <si>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</si>
  <si>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</si>
  <si>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</si>
  <si>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</si>
  <si>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</si>
  <si>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</si>
  <si>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</si>
  <si>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</si>
  <si>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</si>
  <si>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</si>
  <si>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</si>
  <si>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</si>
  <si>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</si>
  <si>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</si>
  <si>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</si>
  <si>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</si>
  <si>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</si>
  <si>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</si>
  <si>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</si>
  <si>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</si>
  <si>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</si>
  <si>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</si>
  <si>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</si>
  <si>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</si>
  <si>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</si>
  <si>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</si>
  <si>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</si>
  <si>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</si>
  <si>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</si>
  <si>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</si>
  <si>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</si>
  <si>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</si>
  <si>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</si>
  <si>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</si>
  <si>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</si>
  <si>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</si>
  <si>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</si>
  <si>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</si>
  <si>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</si>
  <si>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</si>
  <si>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</si>
  <si>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</si>
  <si>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</si>
  <si>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</si>
  <si>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</si>
  <si>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</si>
  <si>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</si>
  <si>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</si>
  <si>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</si>
  <si>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</si>
  <si>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</si>
  <si>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</si>
  <si>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</si>
  <si>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</si>
  <si>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</si>
  <si>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</si>
  <si>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</si>
  <si>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</si>
  <si>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</si>
  <si>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</si>
  <si>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</si>
  <si>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</si>
  <si>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</si>
  <si>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</si>
  <si>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</si>
  <si>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</si>
  <si>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</si>
  <si>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</si>
  <si>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</si>
  <si>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</si>
  <si>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</si>
  <si>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</si>
  <si>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</si>
  <si>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</si>
  <si>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</si>
  <si>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</si>
  <si>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</si>
  <si>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</si>
  <si>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</si>
  <si>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</si>
  <si>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</si>
  <si>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</si>
  <si>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</si>
  <si>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</si>
  <si>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</si>
  <si>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</si>
  <si>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</si>
  <si>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</si>
  <si>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</si>
  <si>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</si>
  <si>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</si>
  <si>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</si>
  <si>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</si>
  <si>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</si>
  <si>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</si>
  <si>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</si>
  <si>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</si>
  <si>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</si>
  <si>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</si>
  <si>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</si>
  <si>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</si>
  <si>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</si>
  <si>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</si>
  <si>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</si>
  <si>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</si>
  <si>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</si>
  <si>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</si>
  <si>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</si>
  <si>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</si>
  <si>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</si>
  <si>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</si>
  <si>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</si>
  <si>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</si>
  <si>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</si>
  <si>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</si>
  <si>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</si>
  <si>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</si>
  <si>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</si>
  <si>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</si>
  <si>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</si>
  <si>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</si>
  <si>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</si>
  <si>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</si>
  <si>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</si>
  <si>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</si>
  <si>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</si>
  <si>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</si>
  <si>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</si>
  <si>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</si>
  <si>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</si>
  <si>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</si>
  <si>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</si>
  <si>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</si>
  <si>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</si>
  <si>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</si>
  <si>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</si>
  <si>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</si>
  <si>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</si>
  <si>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</si>
  <si>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</si>
  <si>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</si>
  <si>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</si>
  <si>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</si>
  <si>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</si>
  <si>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</si>
  <si>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</si>
  <si>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</si>
  <si>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</si>
  <si>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</si>
  <si>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</si>
  <si>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</si>
  <si>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</si>
  <si>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</si>
  <si>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</si>
  <si>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</si>
  <si>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</si>
  <si>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</si>
  <si>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</si>
  <si>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</si>
  <si>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</si>
  <si>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</si>
  <si>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</si>
  <si>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</si>
  <si>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</si>
  <si>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</si>
  <si>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</si>
  <si>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</si>
  <si>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</si>
  <si>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</si>
  <si>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</si>
  <si>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</si>
  <si>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</si>
  <si>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</si>
  <si>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</si>
  <si>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</si>
  <si>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</si>
  <si>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</si>
  <si>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</si>
  <si>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</si>
  <si>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</si>
  <si>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</si>
  <si>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</si>
  <si>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</si>
  <si>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</si>
  <si>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</si>
  <si>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</si>
  <si>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</si>
  <si>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</si>
  <si>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</si>
  <si>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</si>
  <si>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</si>
  <si>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</si>
  <si>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</si>
  <si>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</si>
  <si>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</si>
  <si>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</si>
  <si>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</si>
  <si>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</si>
  <si>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</si>
  <si>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</si>
  <si>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</si>
  <si>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</si>
  <si>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</si>
  <si>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</si>
  <si>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</si>
  <si>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</si>
  <si>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</si>
  <si>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</si>
  <si>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</si>
  <si>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</si>
  <si>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</si>
  <si>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</si>
  <si>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</si>
  <si>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</si>
  <si>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</si>
  <si>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</si>
  <si>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</si>
  <si>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</si>
  <si>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</si>
  <si>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</si>
  <si>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</si>
  <si>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</si>
  <si>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</si>
  <si>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</si>
  <si>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</si>
  <si>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</si>
  <si>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</si>
  <si>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</si>
  <si>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</si>
  <si>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</si>
  <si>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</si>
  <si>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</si>
  <si>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</si>
  <si>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</si>
  <si>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</si>
  <si>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</si>
  <si>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</si>
  <si>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</si>
  <si>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</si>
  <si>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</si>
  <si>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</si>
  <si>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</si>
  <si>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</si>
  <si>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</si>
  <si>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</si>
  <si>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</si>
  <si>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</si>
  <si>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</si>
  <si>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</si>
  <si>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</si>
  <si>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</si>
  <si>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</si>
  <si>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</si>
  <si>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</si>
  <si>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</si>
  <si>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</si>
  <si>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</si>
  <si>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</si>
  <si>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</si>
  <si>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</si>
  <si>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</si>
  <si>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</si>
  <si>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</si>
  <si>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</si>
  <si>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</si>
  <si>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</si>
  <si>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</si>
  <si>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</si>
  <si>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</si>
  <si>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</si>
  <si>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</si>
  <si>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</si>
  <si>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</si>
  <si>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</si>
  <si>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</si>
  <si>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</si>
  <si>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</si>
  <si>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</si>
  <si>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</si>
  <si>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</si>
  <si>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</si>
  <si>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</si>
  <si>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</si>
  <si>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</si>
  <si>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</si>
  <si>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</si>
  <si>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</si>
  <si>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</si>
  <si>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</si>
  <si>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</si>
  <si>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</si>
  <si>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</si>
  <si>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</si>
  <si>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</si>
  <si>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</si>
  <si>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</si>
  <si>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</si>
  <si>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</si>
  <si>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</si>
  <si>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</si>
  <si>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</si>
  <si>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</si>
  <si>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</si>
  <si>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</si>
  <si>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</si>
  <si>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</si>
  <si>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</si>
  <si>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</si>
  <si>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</si>
  <si>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</si>
  <si>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</si>
  <si>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</si>
  <si>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</si>
  <si>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</si>
  <si>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</si>
  <si>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</si>
  <si>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</si>
  <si>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</si>
  <si>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</si>
  <si>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</si>
  <si>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</si>
  <si>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</si>
  <si>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</si>
  <si>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</si>
  <si>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</si>
  <si>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</si>
  <si>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</si>
  <si>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</si>
  <si>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</si>
  <si>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</si>
  <si>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</si>
  <si>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</si>
  <si>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</si>
  <si>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</si>
  <si>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</si>
  <si>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</si>
  <si>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</si>
  <si>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</si>
  <si>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</si>
  <si>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</si>
  <si>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</si>
  <si>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</si>
  <si>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</si>
  <si>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</si>
  <si>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</si>
  <si>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</si>
  <si>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</si>
  <si>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</si>
  <si>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</si>
  <si>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</si>
  <si>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</si>
  <si>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</si>
  <si>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</si>
  <si>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</si>
  <si>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</si>
  <si>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</si>
  <si>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</si>
  <si>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</si>
  <si>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</si>
  <si>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</si>
  <si>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</si>
  <si>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</si>
  <si>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</si>
  <si>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</si>
  <si>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</si>
  <si>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</si>
  <si>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</si>
  <si>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</si>
  <si>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</si>
  <si>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</si>
  <si>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</si>
  <si>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</si>
  <si>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</si>
  <si>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</si>
  <si>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</si>
  <si>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</si>
  <si>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</si>
  <si>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</si>
  <si>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</si>
  <si>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</si>
  <si>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</si>
  <si>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</si>
  <si>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</si>
  <si>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</si>
  <si>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</si>
  <si>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</si>
  <si>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</si>
  <si>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</si>
  <si>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</si>
  <si>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</si>
  <si>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</si>
  <si>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</si>
  <si>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</si>
  <si>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</si>
  <si>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</si>
  <si>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</si>
  <si>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</si>
  <si>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</si>
  <si>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</si>
  <si>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</si>
  <si>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</si>
  <si>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</si>
  <si>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</si>
  <si>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</si>
  <si>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</si>
  <si>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</si>
  <si>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</si>
  <si>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</si>
  <si>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</si>
  <si>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</si>
  <si>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</si>
  <si>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</si>
  <si>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</si>
  <si>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</si>
  <si>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</si>
  <si>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</si>
  <si>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</si>
  <si>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</si>
  <si>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</si>
  <si>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</si>
  <si>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</si>
  <si>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</si>
  <si>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</si>
  <si>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</si>
  <si>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</si>
  <si>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</si>
  <si>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</si>
  <si>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</si>
  <si>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</si>
  <si>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</si>
  <si>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</si>
  <si>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</si>
  <si>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</si>
  <si>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</si>
  <si>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</si>
  <si>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</si>
  <si>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</si>
  <si>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</si>
  <si>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</si>
  <si>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</si>
  <si>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</si>
  <si>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</si>
  <si>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</si>
  <si>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</si>
  <si>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</si>
  <si>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</si>
  <si>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</si>
  <si>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</si>
  <si>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</si>
  <si>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</si>
  <si>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</si>
  <si>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</si>
  <si>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</si>
  <si>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</si>
  <si>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</si>
  <si>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</si>
  <si>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</si>
  <si>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</si>
  <si>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</si>
  <si>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</si>
  <si>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</si>
  <si>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</si>
  <si>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</si>
  <si>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</si>
  <si>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</si>
  <si>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</si>
  <si>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</si>
  <si>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</si>
  <si>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</si>
  <si>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</si>
  <si>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</si>
  <si>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</si>
  <si>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</si>
  <si>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</si>
  <si>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</si>
  <si>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</si>
  <si>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</si>
  <si>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</si>
  <si>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</si>
  <si>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</si>
  <si>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</si>
  <si>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</si>
  <si>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</si>
  <si>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</si>
  <si>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</si>
  <si>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</si>
  <si>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</si>
  <si>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</si>
  <si>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</si>
  <si>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</si>
  <si>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</si>
  <si>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</si>
  <si>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</si>
  <si>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</si>
  <si>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</si>
  <si>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</si>
  <si>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</si>
  <si>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</si>
  <si>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</si>
  <si>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</si>
  <si>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</si>
  <si>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</si>
  <si>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</si>
  <si>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</si>
  <si>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</si>
  <si>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</si>
  <si>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</si>
  <si>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</si>
  <si>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</si>
  <si>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</si>
  <si>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</si>
  <si>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</si>
  <si>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</si>
  <si>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</si>
  <si>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</si>
  <si>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</si>
  <si>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</si>
  <si>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</si>
  <si>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</si>
  <si>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</si>
  <si>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</si>
  <si>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</si>
  <si>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</si>
  <si>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</si>
  <si>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</si>
  <si>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</si>
  <si>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</si>
  <si>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</si>
  <si>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</si>
  <si>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</si>
  <si>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</si>
  <si>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</si>
  <si>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</si>
  <si>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</si>
  <si>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</si>
  <si>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</si>
  <si>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</si>
  <si>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</si>
  <si>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</si>
  <si>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</si>
  <si>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</si>
  <si>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</si>
  <si>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</si>
  <si>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</si>
  <si>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</si>
  <si>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</si>
  <si>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</si>
  <si>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</si>
  <si>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</si>
  <si>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</si>
  <si>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</si>
  <si>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</si>
  <si>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</si>
  <si>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</si>
  <si>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</si>
  <si>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</si>
  <si>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</si>
  <si>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</si>
  <si>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</si>
  <si>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</si>
  <si>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</si>
  <si>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</si>
  <si>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</si>
  <si>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</si>
  <si>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</si>
  <si>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</si>
  <si>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</si>
  <si>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</si>
  <si>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</si>
  <si>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</si>
  <si>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</si>
  <si>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</si>
  <si>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</si>
  <si>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</si>
  <si>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</si>
  <si>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</si>
  <si>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</si>
  <si>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</si>
  <si>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</si>
  <si>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</si>
  <si>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</si>
  <si>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</si>
  <si>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</si>
  <si>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</si>
  <si>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</si>
  <si>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</si>
  <si>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</si>
  <si>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</si>
  <si>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</si>
  <si>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</si>
  <si>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</si>
  <si>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</si>
  <si>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</si>
  <si>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</si>
  <si>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</si>
  <si>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</si>
  <si>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</si>
  <si>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</si>
  <si>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</si>
  <si>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</si>
  <si>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</si>
  <si>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</si>
  <si>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</si>
  <si>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</si>
  <si>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</si>
  <si>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</si>
  <si>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</si>
  <si>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</si>
  <si>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</si>
  <si>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</si>
  <si>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</si>
  <si>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</si>
  <si>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</si>
  <si>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</si>
  <si>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</si>
  <si>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</si>
  <si>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</si>
  <si>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</si>
  <si>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</si>
  <si>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</si>
  <si>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</si>
  <si>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</si>
  <si>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</si>
  <si>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</si>
  <si>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</si>
  <si>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</si>
  <si>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</si>
  <si>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</si>
  <si>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</si>
  <si>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</si>
  <si>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</si>
  <si>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</si>
  <si>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</si>
  <si>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</si>
  <si>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</si>
  <si>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</si>
  <si>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</si>
  <si>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</si>
  <si>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</si>
  <si>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</si>
  <si>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</si>
  <si>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</si>
  <si>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</si>
  <si>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</si>
  <si>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</si>
  <si>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</si>
  <si>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</si>
  <si>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</si>
  <si>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</si>
  <si>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</si>
  <si>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</si>
  <si>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</si>
  <si>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</si>
  <si>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</si>
  <si>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</si>
  <si>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</si>
  <si>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</si>
  <si>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</si>
  <si>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</si>
  <si>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</si>
  <si>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</si>
  <si>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</si>
  <si>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</si>
  <si>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</si>
  <si>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</si>
  <si>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</si>
  <si>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</si>
  <si>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</si>
  <si>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</si>
  <si>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</si>
  <si>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</si>
  <si>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</si>
  <si>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</si>
  <si>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</si>
  <si>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</si>
  <si>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</si>
  <si>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</si>
  <si>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</si>
  <si>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</si>
  <si>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</si>
  <si>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</si>
  <si>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</si>
  <si>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</si>
  <si>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</si>
  <si>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</si>
  <si>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</si>
  <si>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</si>
  <si>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</si>
  <si>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</si>
  <si>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</si>
  <si>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</si>
  <si>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</si>
  <si>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</si>
  <si>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</si>
  <si>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</si>
  <si>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</si>
  <si>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</si>
  <si>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</si>
  <si>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</si>
  <si>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</si>
  <si>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</si>
  <si>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</si>
  <si>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</si>
  <si>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</si>
  <si>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</si>
  <si>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</si>
  <si>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</si>
  <si>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</si>
  <si>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</si>
  <si>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</si>
  <si>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</si>
  <si>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</si>
  <si>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</si>
  <si>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</si>
  <si>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</si>
  <si>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</si>
  <si>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</si>
  <si>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</si>
  <si>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</si>
  <si>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</si>
  <si>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</si>
  <si>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</si>
  <si>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</si>
  <si>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</si>
  <si>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</si>
  <si>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</si>
  <si>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</si>
  <si>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</si>
  <si>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</si>
  <si>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</si>
  <si>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</si>
  <si>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</si>
  <si>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</si>
  <si>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</si>
  <si>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</si>
  <si>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</si>
  <si>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</si>
  <si>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</si>
  <si>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</si>
  <si>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</si>
  <si>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</si>
  <si>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</si>
  <si>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</si>
  <si>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</si>
  <si>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</si>
  <si>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</si>
  <si>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</si>
  <si>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</si>
  <si>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</si>
  <si>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</si>
  <si>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</si>
  <si>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</si>
  <si>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</si>
  <si>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</si>
  <si>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</si>
  <si>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</si>
  <si>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</si>
  <si>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</si>
  <si>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</si>
  <si>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</si>
  <si>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</si>
  <si>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</si>
  <si>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</si>
  <si>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</si>
  <si>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</si>
  <si>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</si>
  <si>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</si>
  <si>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</si>
  <si>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</si>
  <si>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</si>
  <si>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</si>
  <si>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</si>
  <si>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</si>
  <si>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</si>
  <si>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</si>
  <si>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</si>
  <si>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</si>
  <si>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</si>
  <si>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</si>
  <si>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</si>
  <si>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</si>
  <si>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</si>
  <si>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</si>
  <si>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</si>
  <si>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</si>
  <si>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</si>
  <si>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</si>
  <si>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</si>
  <si>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</si>
  <si>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</si>
  <si>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</si>
  <si>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</si>
  <si>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</si>
  <si>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</si>
  <si>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</si>
  <si>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</si>
  <si>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</si>
  <si>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</si>
  <si>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</si>
  <si>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</si>
  <si>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</si>
  <si>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</si>
  <si>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</si>
  <si>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</si>
  <si>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</si>
  <si>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</si>
  <si>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</si>
  <si>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</si>
  <si>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</si>
  <si>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</si>
  <si>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</si>
  <si>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</si>
  <si>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</si>
  <si>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</si>
  <si>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</si>
  <si>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</si>
  <si>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</si>
  <si>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</si>
  <si>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</si>
  <si>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</si>
  <si>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</si>
  <si>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</si>
  <si>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</si>
  <si>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</si>
  <si>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</si>
  <si>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</si>
  <si>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</si>
  <si>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</si>
  <si>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</si>
  <si>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</si>
  <si>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</si>
  <si>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</si>
  <si>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</si>
  <si>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</si>
  <si>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</si>
  <si>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</si>
  <si>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</si>
  <si>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</si>
  <si>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</si>
  <si>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</si>
  <si>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</si>
  <si>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</si>
  <si>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</si>
  <si>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</si>
  <si>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</si>
  <si>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</si>
  <si>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</si>
  <si>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</si>
  <si>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</si>
  <si>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</si>
  <si>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</si>
  <si>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</si>
  <si>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</si>
  <si>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</si>
  <si>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</si>
  <si>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</si>
  <si>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</si>
  <si>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</si>
  <si>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</si>
  <si>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</si>
  <si>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</si>
  <si>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</si>
  <si>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</si>
  <si>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</si>
  <si>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</si>
  <si>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</si>
  <si>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</si>
  <si>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</si>
  <si>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</si>
  <si>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</si>
  <si>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</si>
  <si>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</si>
  <si>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</si>
  <si>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</si>
  <si>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</si>
  <si>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</si>
  <si>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</si>
  <si>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</si>
  <si>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</si>
  <si>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</si>
  <si>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</si>
  <si>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</si>
  <si>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</si>
  <si>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</si>
  <si>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</si>
  <si>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</si>
  <si>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</si>
  <si>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</si>
  <si>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</si>
  <si>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</si>
  <si>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</si>
  <si>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</si>
  <si>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</si>
  <si>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</si>
  <si>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</si>
  <si>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</si>
  <si>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</si>
  <si>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</si>
  <si>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</si>
  <si>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</si>
  <si>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</si>
  <si>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</si>
  <si>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</si>
  <si>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</si>
  <si>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</si>
  <si>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</si>
  <si>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</si>
  <si>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</si>
  <si>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</si>
  <si>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</si>
  <si>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</si>
  <si>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</si>
  <si>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</si>
  <si>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</si>
  <si>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</si>
  <si>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</si>
  <si>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</si>
  <si>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</si>
  <si>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</si>
  <si>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</si>
  <si>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</si>
  <si>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</si>
  <si>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</si>
  <si>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</si>
  <si>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</si>
  <si>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</si>
  <si>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</si>
  <si>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</si>
  <si>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</si>
  <si>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</si>
  <si>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</si>
  <si>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</si>
  <si>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</si>
  <si>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</si>
  <si>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</si>
  <si>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</si>
  <si>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</si>
  <si>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</si>
  <si>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</si>
  <si>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</si>
  <si>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</si>
  <si>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</si>
  <si>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</si>
  <si>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</si>
  <si>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</si>
  <si>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</si>
  <si>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</si>
  <si>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</si>
  <si>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</si>
  <si>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</si>
  <si>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</si>
  <si>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</si>
  <si>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</si>
  <si>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</si>
  <si>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</si>
  <si>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</si>
  <si>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</si>
  <si>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</si>
  <si>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</si>
  <si>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</si>
  <si>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</si>
  <si>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</si>
  <si>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</si>
  <si>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</si>
  <si>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</si>
  <si>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</si>
  <si>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</si>
  <si>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</si>
  <si>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</si>
  <si>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</si>
  <si>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</si>
  <si>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</si>
  <si>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</si>
  <si>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</si>
  <si>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</si>
  <si>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</si>
  <si>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</si>
  <si>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</si>
  <si>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</si>
  <si>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</si>
  <si>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</si>
  <si>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</si>
  <si>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</si>
  <si>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</si>
  <si>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</si>
  <si>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</si>
  <si>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</si>
  <si>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</si>
  <si>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</si>
  <si>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</si>
  <si>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</si>
  <si>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</si>
  <si>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</si>
  <si>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</si>
  <si>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</si>
  <si>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</si>
  <si>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</si>
  <si>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</si>
  <si>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</si>
  <si>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</si>
  <si>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</si>
  <si>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</si>
  <si>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</si>
  <si>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</si>
  <si>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</si>
  <si>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</si>
  <si>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</si>
  <si>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</si>
  <si>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</si>
  <si>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</si>
  <si>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</si>
  <si>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</si>
  <si>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</si>
  <si>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</si>
  <si>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</si>
  <si>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</si>
  <si>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</si>
  <si>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</si>
  <si>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</si>
  <si>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</si>
  <si>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</si>
  <si>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</si>
  <si>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</si>
  <si>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</si>
  <si>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</si>
  <si>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</si>
  <si>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</si>
  <si>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</si>
  <si>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</si>
  <si>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</si>
  <si>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</si>
  <si>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</si>
  <si>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</si>
  <si>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</si>
  <si>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</si>
  <si>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</si>
  <si>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</si>
  <si>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</si>
  <si>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</si>
  <si>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</si>
  <si>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</si>
  <si>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</si>
  <si>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</si>
  <si>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</si>
  <si>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</si>
  <si>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</si>
  <si>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</si>
  <si>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</si>
  <si>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</si>
  <si>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</si>
  <si>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</si>
  <si>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</si>
  <si>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</si>
  <si>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</si>
  <si>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</si>
  <si>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</si>
  <si>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</si>
  <si>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</si>
  <si>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</si>
  <si>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</si>
  <si>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</si>
  <si>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</si>
  <si>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</si>
  <si>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</si>
  <si>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</si>
  <si>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</si>
  <si>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</si>
  <si>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</si>
  <si>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</si>
  <si>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</si>
  <si>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</si>
  <si>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</si>
  <si>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</si>
  <si>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</si>
  <si>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</si>
  <si>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</si>
  <si>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</si>
  <si>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</si>
  <si>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</si>
  <si>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</si>
  <si>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</si>
  <si>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</si>
  <si>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</si>
  <si>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</si>
  <si>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</si>
  <si>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</si>
  <si>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</si>
  <si>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</si>
  <si>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</si>
  <si>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</si>
  <si>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</si>
  <si>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</si>
  <si>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</si>
  <si>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</si>
  <si>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</si>
  <si>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</si>
  <si>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</si>
  <si>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</si>
  <si>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</si>
  <si>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</si>
  <si>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</si>
  <si>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</si>
  <si>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</si>
  <si>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</si>
  <si>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</si>
  <si>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</si>
  <si>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</si>
  <si>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</si>
  <si>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</si>
  <si>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</si>
  <si>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</si>
  <si>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</si>
  <si>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</si>
  <si>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</si>
  <si>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</si>
  <si>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</si>
  <si>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</si>
  <si>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</si>
  <si>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</si>
  <si>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</si>
  <si>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</si>
  <si>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</si>
  <si>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</si>
  <si>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</si>
  <si>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</si>
  <si>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</si>
  <si>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</si>
  <si>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</si>
  <si>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</si>
  <si>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</si>
  <si>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</si>
  <si>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</si>
  <si>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</si>
  <si>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</si>
  <si>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</si>
  <si>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</si>
  <si>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</si>
  <si>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</si>
  <si>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</si>
  <si>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</si>
  <si>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</si>
  <si>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</si>
  <si>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</si>
  <si>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</si>
  <si>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</si>
  <si>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</si>
  <si>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</si>
  <si>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</si>
  <si>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</si>
  <si>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</si>
  <si>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</si>
  <si>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</si>
  <si>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</si>
  <si>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</si>
  <si>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</si>
  <si>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</si>
  <si>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</si>
  <si>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</si>
  <si>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</si>
  <si>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</si>
  <si>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</si>
  <si>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</si>
  <si>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</si>
  <si>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</si>
  <si>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</si>
  <si>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</si>
  <si>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</si>
  <si>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</si>
  <si>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</si>
  <si>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</si>
  <si>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</si>
  <si>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</si>
  <si>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</si>
  <si>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</si>
  <si>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</si>
  <si>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</si>
  <si>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</si>
  <si>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</si>
  <si>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</si>
  <si>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</si>
  <si>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</si>
  <si>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</si>
  <si>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</si>
  <si>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</si>
  <si>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</si>
  <si>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</si>
  <si>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</si>
  <si>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</si>
  <si>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</si>
  <si>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</si>
  <si>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</si>
  <si>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</si>
  <si>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</si>
  <si>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</si>
  <si>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</si>
  <si>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</si>
  <si>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</si>
  <si>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</si>
  <si>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</si>
  <si>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</si>
  <si>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</si>
  <si>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</si>
  <si>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</si>
  <si>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</si>
  <si>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</si>
  <si>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</si>
  <si>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</si>
  <si>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</si>
  <si>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</si>
  <si>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</si>
  <si>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</si>
  <si>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</si>
  <si>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</si>
  <si>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</si>
  <si>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</si>
  <si>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</si>
  <si>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</si>
  <si>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</si>
  <si>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</si>
  <si>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</si>
  <si>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</si>
  <si>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</si>
  <si>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</si>
  <si>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</si>
  <si>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</si>
  <si>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</si>
  <si>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</si>
  <si>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</si>
  <si>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</si>
  <si>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</si>
  <si>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</si>
  <si>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</si>
  <si>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</si>
  <si>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</si>
  <si>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</si>
  <si>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</si>
  <si>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</si>
  <si>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</si>
  <si>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</si>
  <si>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</si>
  <si>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</si>
  <si>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</si>
  <si>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</si>
  <si>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</si>
  <si>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</si>
  <si>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</si>
  <si>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</si>
  <si>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</si>
  <si>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</si>
  <si>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</si>
  <si>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</si>
  <si>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</si>
  <si>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</si>
  <si>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</si>
  <si>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</si>
  <si>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</si>
  <si>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</si>
  <si>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</si>
  <si>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</si>
  <si>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</si>
  <si>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</si>
  <si>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</si>
  <si>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</si>
  <si>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</si>
  <si>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</si>
  <si>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</si>
  <si>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</si>
  <si>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</si>
  <si>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</si>
  <si>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</si>
  <si>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</si>
  <si>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</si>
  <si>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</si>
  <si>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</si>
  <si>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</si>
  <si>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</si>
  <si>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</si>
  <si>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</si>
  <si>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</si>
  <si>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</si>
  <si>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</si>
  <si>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</si>
  <si>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</si>
  <si>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</si>
  <si>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</si>
  <si>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</si>
  <si>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</si>
  <si>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</si>
  <si>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</si>
  <si>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</si>
  <si>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</si>
  <si>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</si>
  <si>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</si>
  <si>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</si>
  <si>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</si>
  <si>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</si>
  <si>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</si>
  <si>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</si>
  <si>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</si>
  <si>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</si>
  <si>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</si>
  <si>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</si>
  <si>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</si>
  <si>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</si>
  <si>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</si>
  <si>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</si>
  <si>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</si>
  <si>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</si>
  <si>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</si>
  <si>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</si>
  <si>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</si>
  <si>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</si>
  <si>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</si>
  <si>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</si>
  <si>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</si>
  <si>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</si>
  <si>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</si>
  <si>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</si>
  <si>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</si>
  <si>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</si>
  <si>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</si>
  <si>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</si>
  <si>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</si>
  <si>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</si>
  <si>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</si>
  <si>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</si>
  <si>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</si>
  <si>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</si>
  <si>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</si>
  <si>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</si>
  <si>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</si>
  <si>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</si>
  <si>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</si>
  <si>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</si>
  <si>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</si>
  <si>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</si>
  <si>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</si>
  <si>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</si>
  <si>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</si>
  <si>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</si>
  <si>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</si>
  <si>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</si>
  <si>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</si>
  <si>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</si>
  <si>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</si>
  <si>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</si>
  <si>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</si>
  <si>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</si>
  <si>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</si>
  <si>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</si>
  <si>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</si>
  <si>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</si>
  <si>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</si>
  <si>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</si>
  <si>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</si>
  <si>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</si>
  <si>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</si>
  <si>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</si>
  <si>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</si>
  <si>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</si>
  <si>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</si>
  <si>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</si>
  <si>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</si>
  <si>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</si>
  <si>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</si>
  <si>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</si>
  <si>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</si>
  <si>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</si>
  <si>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</si>
  <si>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</si>
  <si>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</si>
  <si>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</si>
  <si>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</si>
  <si>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</si>
  <si>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</si>
  <si>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</si>
  <si>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</si>
  <si>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</si>
  <si>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</si>
  <si>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</si>
  <si>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</si>
  <si>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</si>
  <si>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</si>
  <si>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</si>
  <si>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</si>
  <si>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</si>
  <si>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</si>
  <si>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</si>
  <si>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</si>
  <si>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</si>
  <si>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</si>
  <si>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</si>
  <si>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</si>
  <si>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</si>
  <si>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</si>
  <si>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</si>
  <si>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</si>
  <si>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</si>
  <si>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</si>
  <si>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</si>
  <si>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</si>
  <si>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</si>
  <si>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</si>
  <si>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</si>
  <si>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</si>
  <si>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</si>
  <si>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</si>
  <si>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</si>
  <si>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</si>
  <si>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</si>
  <si>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</si>
  <si>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</si>
  <si>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</si>
  <si>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</si>
  <si>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</si>
  <si>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</si>
  <si>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</si>
  <si>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</si>
  <si>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</si>
  <si>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</si>
  <si>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</si>
  <si>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</si>
  <si>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</si>
  <si>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</si>
  <si>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</si>
  <si>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</si>
  <si>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</si>
  <si>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</si>
  <si>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</si>
  <si>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</si>
  <si>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</si>
  <si>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</si>
  <si>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</si>
  <si>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</si>
  <si>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</si>
  <si>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</si>
  <si>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</si>
  <si>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</si>
  <si>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</si>
  <si>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</si>
  <si>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</si>
  <si>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</si>
  <si>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</si>
  <si>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</si>
  <si>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</si>
  <si>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</si>
  <si>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</si>
  <si>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</si>
  <si>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</si>
  <si>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</si>
  <si>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</si>
  <si>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</si>
  <si>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</si>
  <si>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</si>
  <si>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</si>
  <si>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</si>
  <si>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</si>
  <si>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</si>
  <si>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</si>
  <si>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</si>
  <si>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</si>
  <si>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</si>
  <si>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</si>
  <si>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</si>
  <si>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</si>
  <si>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</si>
  <si>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</si>
  <si>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</si>
  <si>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</si>
  <si>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</si>
  <si>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</si>
  <si>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</si>
  <si>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</si>
  <si>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</si>
  <si>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</si>
  <si>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</si>
  <si>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</si>
  <si>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</si>
  <si>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</si>
  <si>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</si>
  <si>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</si>
  <si>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</si>
  <si>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</si>
  <si>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</si>
  <si>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</si>
  <si>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</si>
  <si>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</si>
  <si>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</si>
  <si>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</si>
  <si>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</si>
  <si>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</si>
  <si>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</si>
  <si>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</si>
  <si>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</si>
  <si>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</si>
  <si>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</si>
  <si>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</si>
  <si>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</si>
  <si>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</si>
  <si>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</si>
  <si>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</si>
  <si>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</si>
  <si>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</si>
  <si>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</si>
  <si>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</si>
  <si>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</si>
  <si>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</si>
  <si>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</si>
  <si>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</si>
  <si>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</si>
  <si>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</si>
  <si>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</si>
  <si>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</si>
  <si>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</si>
  <si>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</si>
  <si>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</si>
  <si>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</si>
  <si>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</si>
  <si>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</si>
  <si>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</si>
  <si>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</si>
  <si>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</si>
  <si>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</si>
  <si>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</si>
  <si>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</si>
  <si>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</si>
  <si>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</si>
  <si>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</si>
  <si>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</si>
  <si>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</si>
  <si>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</si>
  <si>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</si>
  <si>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</si>
  <si>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</si>
  <si>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</si>
  <si>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</si>
  <si>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</si>
  <si>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</si>
  <si>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</si>
  <si>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</si>
  <si>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</si>
  <si>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</si>
  <si>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</si>
  <si>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</si>
  <si>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</si>
  <si>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</si>
  <si>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</si>
  <si>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</si>
  <si>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</si>
  <si>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</si>
  <si>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</si>
  <si>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</si>
  <si>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</si>
  <si>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</si>
  <si>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</si>
  <si>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</si>
  <si>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</si>
  <si>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</si>
  <si>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</si>
  <si>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</si>
  <si>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</si>
  <si>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</si>
  <si>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</si>
  <si>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</si>
  <si>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</si>
  <si>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</si>
  <si>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</si>
  <si>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</si>
  <si>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</si>
  <si>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</si>
  <si>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</si>
  <si>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</si>
  <si>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</si>
  <si>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</si>
  <si>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</si>
  <si>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</si>
  <si>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</si>
  <si>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</si>
  <si>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</si>
  <si>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</si>
  <si>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</si>
  <si>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</si>
  <si>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</si>
  <si>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</si>
  <si>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</si>
  <si>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</si>
  <si>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</si>
  <si>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</si>
  <si>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</si>
  <si>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</si>
  <si>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</si>
  <si>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</si>
  <si>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</si>
  <si>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</si>
  <si>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</si>
  <si>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</si>
  <si>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</si>
  <si>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</si>
  <si>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</si>
  <si>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</si>
  <si>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</si>
  <si>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</si>
  <si>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</si>
  <si>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</si>
  <si>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</si>
  <si>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</si>
  <si>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</si>
  <si>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</si>
  <si>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</si>
  <si>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</si>
  <si>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</si>
  <si>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</si>
  <si>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</si>
  <si>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</si>
  <si>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</si>
  <si>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</si>
  <si>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</si>
  <si>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</si>
  <si>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</si>
  <si>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</si>
  <si>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</si>
  <si>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</si>
  <si>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</si>
  <si>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</si>
  <si>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</si>
  <si>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</si>
  <si>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</si>
  <si>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</si>
  <si>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</si>
  <si>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</si>
  <si>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</si>
  <si>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</si>
  <si>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</si>
  <si>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</si>
  <si>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</si>
  <si>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</si>
  <si>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</si>
  <si>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</si>
  <si>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</si>
  <si>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</si>
  <si>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</si>
  <si>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</si>
  <si>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</si>
  <si>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</si>
  <si>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</si>
  <si>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</si>
  <si>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</si>
  <si>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</si>
  <si>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</si>
  <si>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</si>
  <si>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</si>
  <si>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</si>
  <si>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</si>
  <si>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</si>
  <si>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</si>
  <si>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</si>
  <si>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</si>
  <si>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</si>
  <si>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</si>
  <si>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</si>
  <si>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</si>
  <si>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</si>
  <si>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</si>
  <si>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</si>
  <si>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</si>
  <si>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</si>
  <si>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</si>
  <si>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</si>
  <si>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</si>
  <si>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</si>
  <si>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</si>
  <si>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</si>
  <si>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</si>
  <si>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</si>
  <si>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</si>
  <si>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</si>
  <si>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</si>
  <si>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</si>
  <si>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</si>
  <si>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</si>
  <si>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</si>
  <si>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</si>
  <si>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</si>
  <si>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</si>
  <si>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</si>
  <si>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</si>
  <si>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</si>
  <si>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</si>
  <si>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</si>
  <si>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</si>
  <si>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</si>
  <si>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</si>
  <si>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</si>
  <si>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</si>
  <si>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</si>
  <si>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</si>
  <si>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</si>
  <si>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</si>
  <si>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</si>
  <si>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</si>
  <si>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</si>
  <si>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</si>
  <si>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</si>
  <si>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</si>
  <si>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</si>
  <si>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</si>
  <si>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</si>
  <si>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</si>
  <si>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</si>
  <si>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</si>
  <si>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</si>
  <si>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</si>
  <si>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</si>
  <si>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</si>
  <si>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</si>
  <si>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</si>
  <si>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</si>
  <si>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</si>
  <si>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</si>
  <si>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</si>
  <si>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</si>
  <si>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</si>
  <si>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</si>
  <si>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</si>
  <si>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</si>
  <si>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</si>
  <si>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</si>
  <si>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</si>
  <si>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</si>
  <si>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</si>
  <si>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</si>
  <si>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</si>
  <si>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</si>
  <si>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</si>
  <si>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</si>
  <si>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</si>
  <si>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</si>
  <si>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</si>
  <si>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</si>
  <si>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</si>
  <si>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</si>
  <si>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</si>
  <si>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</si>
  <si>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</si>
  <si>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</si>
  <si>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</si>
  <si>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</si>
  <si>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</si>
  <si>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</si>
  <si>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</si>
  <si>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</si>
  <si>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</si>
  <si>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</si>
  <si>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</si>
  <si>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</si>
  <si>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</si>
  <si>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</si>
  <si>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</si>
  <si>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</si>
  <si>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</si>
  <si>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</si>
  <si>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</si>
  <si>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</si>
  <si>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</si>
  <si>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</si>
  <si>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</si>
  <si>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</si>
  <si>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</si>
  <si>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</si>
  <si>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</si>
  <si>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</si>
  <si>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</si>
  <si>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</si>
  <si>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</si>
  <si>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</si>
  <si>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</si>
  <si>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</si>
  <si>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</si>
  <si>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</si>
  <si>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</si>
  <si>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</si>
  <si>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</si>
  <si>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</si>
  <si>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</si>
  <si>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</si>
  <si>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</si>
  <si>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</si>
  <si>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</si>
  <si>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</si>
  <si>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</si>
  <si>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</si>
  <si>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</si>
  <si>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</si>
  <si>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</si>
  <si>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</si>
  <si>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</si>
  <si>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</si>
  <si>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</si>
  <si>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</si>
  <si>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</si>
  <si>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</si>
  <si>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</si>
  <si>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</si>
  <si>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</si>
  <si>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</si>
  <si>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</si>
  <si>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</si>
  <si>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</si>
  <si>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</si>
  <si>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</si>
  <si>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</si>
  <si>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</si>
  <si>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</si>
  <si>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</si>
  <si>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</si>
  <si>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</si>
  <si>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</si>
  <si>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</si>
  <si>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</si>
  <si>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</si>
  <si>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</si>
  <si>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</si>
  <si>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</si>
  <si>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</si>
  <si>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</si>
  <si>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</si>
  <si>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</si>
  <si>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</si>
  <si>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</si>
  <si>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</si>
  <si>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</si>
  <si>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</si>
  <si>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</si>
  <si>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</si>
  <si>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</si>
  <si>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</si>
  <si>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</si>
  <si>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</si>
  <si>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</si>
  <si>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</si>
  <si>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</si>
  <si>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</si>
  <si>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</si>
  <si>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</si>
  <si>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</si>
  <si>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</si>
  <si>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</si>
  <si>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</si>
  <si>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</si>
  <si>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</si>
  <si>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</si>
  <si>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</si>
  <si>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</si>
  <si>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</si>
  <si>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</si>
  <si>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</si>
  <si>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</si>
  <si>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</si>
  <si>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</si>
  <si>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</si>
  <si>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</si>
  <si>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</si>
  <si>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</si>
  <si>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</si>
  <si>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</si>
  <si>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</si>
  <si>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</si>
  <si>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</si>
  <si>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</si>
  <si>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</si>
  <si>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</si>
  <si>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</si>
  <si>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</si>
  <si>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</si>
  <si>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</si>
  <si>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</si>
  <si>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</si>
  <si>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</si>
  <si>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</si>
  <si>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</si>
  <si>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</si>
  <si>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</si>
  <si>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</si>
  <si>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</si>
  <si>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</si>
  <si>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</si>
  <si>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</si>
  <si>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</si>
  <si>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</si>
  <si>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</si>
  <si>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</si>
  <si>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</si>
  <si>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</si>
  <si>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</si>
  <si>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</si>
  <si>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</si>
  <si>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</si>
  <si>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</si>
  <si>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</si>
  <si>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</si>
  <si>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</si>
  <si>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</si>
  <si>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</si>
  <si>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</si>
  <si>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</si>
  <si>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</si>
  <si>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</si>
  <si>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</si>
  <si>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</si>
  <si>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</si>
  <si>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</si>
  <si>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</si>
  <si>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</si>
  <si>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</si>
  <si>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</si>
  <si>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</si>
  <si>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</si>
  <si>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</si>
  <si>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</si>
  <si>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</si>
  <si>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</si>
  <si>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</si>
  <si>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</si>
  <si>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</si>
  <si>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</si>
  <si>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</si>
  <si>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</si>
  <si>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</si>
  <si>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</si>
  <si>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</si>
  <si>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</si>
  <si>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</si>
  <si>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</si>
  <si>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</si>
  <si>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</si>
  <si>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</si>
  <si>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</si>
  <si>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</si>
  <si>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</si>
  <si>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</si>
  <si>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</si>
  <si>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</si>
  <si>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</si>
  <si>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</si>
  <si>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</si>
  <si>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</si>
  <si>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</si>
  <si>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</si>
  <si>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</si>
  <si>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</si>
  <si>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</si>
  <si>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</si>
  <si>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</si>
  <si>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</si>
  <si>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</si>
  <si>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</si>
  <si>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</si>
  <si>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</si>
  <si>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</si>
  <si>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</si>
  <si>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</si>
  <si>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</si>
  <si>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</si>
  <si>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</si>
  <si>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</si>
  <si>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</si>
  <si>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</si>
  <si>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</si>
  <si>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</si>
  <si>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</si>
  <si>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</si>
  <si>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</si>
  <si>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</si>
  <si>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</si>
  <si>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</si>
  <si>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</si>
  <si>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</si>
  <si>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</si>
  <si>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</si>
  <si>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</si>
  <si>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</si>
  <si>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</si>
  <si>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</si>
  <si>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</si>
  <si>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</si>
  <si>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</si>
  <si>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</si>
  <si>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</si>
  <si>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</si>
  <si>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</si>
  <si>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</si>
  <si>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</si>
  <si>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</si>
  <si>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</si>
  <si>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</si>
  <si>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</si>
  <si>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</si>
  <si>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</si>
  <si>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</si>
  <si>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</si>
  <si>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</si>
  <si>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</si>
  <si>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</si>
  <si>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</si>
  <si>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</si>
  <si>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</si>
  <si>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</si>
  <si>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</si>
  <si>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</si>
  <si>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</si>
  <si>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</si>
  <si>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</si>
  <si>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</si>
  <si>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</si>
  <si>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</si>
  <si>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</si>
  <si>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</si>
  <si>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</si>
  <si>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</si>
  <si>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</si>
  <si>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</si>
  <si>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</si>
  <si>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</si>
  <si>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</si>
  <si>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</si>
  <si>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</si>
  <si>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</si>
  <si>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</si>
  <si>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</si>
  <si>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</si>
  <si>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</si>
  <si>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</si>
  <si>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</si>
  <si>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</si>
  <si>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</si>
  <si>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</si>
  <si>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</si>
  <si>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</si>
  <si>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</si>
  <si>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</si>
  <si>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</si>
  <si>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</si>
  <si>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</si>
  <si>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</si>
  <si>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</si>
  <si>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</si>
  <si>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</si>
  <si>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</si>
  <si>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</si>
  <si>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</si>
  <si>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</si>
  <si>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</si>
  <si>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</si>
  <si>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</si>
  <si>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</si>
  <si>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</si>
  <si>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</si>
  <si>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</si>
  <si>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</si>
  <si>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</si>
  <si>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</si>
  <si>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</si>
  <si>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</si>
  <si>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</si>
  <si>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</si>
  <si>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</si>
  <si>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</si>
  <si>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</si>
  <si>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</si>
  <si>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</si>
  <si>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</si>
  <si>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</si>
  <si>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</si>
  <si>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</si>
  <si>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</si>
  <si>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</si>
  <si>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</si>
  <si>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</si>
  <si>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</si>
  <si>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</si>
  <si>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</si>
  <si>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</si>
  <si>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</si>
  <si>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</si>
  <si>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</si>
  <si>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</si>
  <si>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</si>
  <si>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</si>
  <si>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</si>
  <si>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</si>
  <si>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</si>
  <si>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</si>
  <si>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</si>
  <si>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</si>
  <si>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</si>
  <si>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</si>
  <si>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</si>
  <si>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</si>
  <si>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</si>
  <si>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</si>
  <si>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</si>
  <si>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</si>
  <si>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</si>
  <si>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</si>
  <si>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</si>
  <si>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</si>
  <si>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</si>
  <si>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</si>
  <si>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</si>
  <si>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</si>
  <si>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</si>
  <si>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</si>
  <si>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</si>
  <si>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</si>
  <si>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</si>
  <si>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</si>
  <si>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</si>
  <si>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</si>
  <si>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</si>
  <si>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</si>
  <si>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</si>
  <si>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</si>
  <si>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</si>
  <si>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</si>
  <si>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</si>
  <si>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</si>
  <si>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</si>
  <si>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</si>
  <si>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</si>
  <si>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</si>
  <si>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</si>
  <si>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</si>
  <si>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</si>
  <si>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</si>
  <si>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</si>
  <si>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</si>
  <si>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</si>
  <si>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</si>
  <si>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</si>
  <si>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</si>
  <si>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</si>
  <si>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</si>
  <si>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</si>
  <si>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</si>
  <si>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</si>
  <si>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</si>
  <si>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</si>
  <si>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</si>
  <si>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</si>
  <si>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</si>
  <si>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</si>
  <si>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</si>
  <si>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</si>
  <si>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</si>
  <si>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</si>
  <si>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</si>
  <si>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</si>
  <si>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</si>
  <si>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</si>
  <si>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</si>
  <si>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</si>
  <si>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</si>
  <si>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</si>
  <si>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</si>
  <si>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</si>
  <si>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</si>
  <si>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</si>
  <si>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</si>
  <si>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</si>
  <si>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</si>
  <si>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</si>
  <si>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</si>
  <si>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</si>
  <si>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</si>
  <si>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</si>
  <si>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</si>
  <si>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</si>
  <si>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</si>
  <si>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</si>
  <si>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</si>
  <si>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</si>
  <si>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</si>
  <si>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</si>
  <si>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</si>
  <si>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</si>
  <si>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</si>
  <si>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</si>
  <si>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</si>
  <si>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</si>
  <si>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</si>
  <si>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</si>
  <si>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</si>
  <si>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</si>
  <si>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</si>
  <si>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</si>
  <si>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</si>
  <si>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</si>
  <si>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</si>
  <si>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</si>
  <si>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</si>
  <si>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</si>
  <si>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</si>
  <si>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</si>
  <si>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</si>
  <si>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</si>
  <si>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</si>
  <si>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</si>
  <si>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</si>
  <si>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</si>
  <si>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</si>
  <si>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</si>
  <si>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</si>
  <si>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</si>
  <si>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</si>
  <si>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</si>
  <si>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</si>
  <si>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</si>
  <si>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</si>
  <si>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</si>
  <si>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</si>
  <si>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</si>
  <si>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</si>
  <si>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</si>
  <si>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</si>
  <si>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</si>
  <si>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</si>
  <si>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</si>
  <si>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</si>
  <si>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</si>
  <si>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</si>
  <si>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</si>
  <si>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</si>
  <si>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</si>
  <si>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</si>
  <si>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</si>
  <si>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</si>
  <si>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</si>
  <si>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</si>
  <si>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</si>
  <si>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</si>
  <si>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</si>
  <si>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</si>
  <si>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</si>
  <si>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</si>
  <si>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</si>
  <si>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</si>
  <si>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</si>
  <si>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</si>
  <si>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</si>
  <si>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</si>
  <si>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</si>
  <si>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</si>
  <si>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</si>
  <si>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</si>
  <si>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</si>
  <si>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</si>
  <si>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</si>
  <si>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</si>
  <si>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</si>
  <si>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</si>
  <si>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</si>
  <si>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</si>
  <si>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</si>
  <si>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</si>
  <si>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</si>
  <si>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</si>
  <si>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</si>
  <si>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</si>
  <si>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</si>
  <si>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</si>
  <si>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</si>
  <si>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</si>
  <si>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</si>
  <si>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</si>
  <si>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</si>
  <si>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</si>
  <si>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</si>
  <si>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</si>
  <si>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</si>
  <si>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</si>
  <si>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</si>
  <si>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</si>
  <si>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</si>
  <si>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PCM-20251007-00000248</t>
  </si>
  <si>
    <t>Site has access issue as it located inside Janaa island</t>
  </si>
  <si>
    <t>PCM-20251007-00000345</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</si>
  <si>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</si>
  <si>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</si>
  <si>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</si>
  <si>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</si>
  <si>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</si>
  <si>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</si>
  <si>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</si>
  <si>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</si>
  <si>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</si>
  <si>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</si>
  <si>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</si>
  <si>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</si>
  <si>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</si>
  <si>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</si>
  <si>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</si>
  <si>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</si>
  <si>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</si>
  <si>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</si>
  <si>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</si>
  <si>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</si>
  <si>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</si>
  <si>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</si>
  <si>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</si>
  <si>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</si>
  <si>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</si>
  <si>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</si>
  <si>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</si>
  <si>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</si>
  <si>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</si>
  <si>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</si>
  <si>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</si>
  <si>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</si>
  <si>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</si>
  <si>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</si>
  <si>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</si>
  <si>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</si>
  <si>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</si>
  <si>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</si>
  <si>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</si>
  <si>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</si>
  <si>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</si>
  <si>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</si>
  <si>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</si>
  <si>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</si>
  <si>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</si>
  <si>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</si>
  <si>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</si>
  <si>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</si>
  <si>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</si>
  <si>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</si>
  <si>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</si>
  <si>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</si>
  <si>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</si>
  <si>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</si>
  <si>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</si>
  <si>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</si>
  <si>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</si>
  <si>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</si>
  <si>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</si>
  <si>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</si>
  <si>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</si>
  <si>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</si>
  <si>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</si>
  <si>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</si>
  <si>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</si>
  <si>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</si>
  <si>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</si>
  <si>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</si>
  <si>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</si>
  <si>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</si>
  <si>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</si>
  <si>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</si>
  <si>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</si>
  <si>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</si>
  <si>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</si>
  <si>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</si>
  <si>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</si>
  <si>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</si>
  <si>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</si>
  <si>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</si>
  <si>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</si>
  <si>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</si>
  <si>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</si>
  <si>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</si>
  <si>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</si>
  <si>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</si>
  <si>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</si>
  <si>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</si>
  <si>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</si>
  <si>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</si>
  <si>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</si>
  <si>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</si>
  <si>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</si>
  <si>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</si>
  <si>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</si>
  <si>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PCM-20251007-00000328 </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</si>
  <si>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</si>
  <si>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</si>
  <si>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</si>
  <si>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</si>
  <si>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</si>
  <si>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</si>
  <si>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</si>
  <si>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</si>
  <si>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</si>
  <si>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</si>
  <si>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</si>
  <si>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PCM-20251007-00000096</t>
  </si>
  <si>
    <t>Site in KHS area // Team has issue in car while on way, that cause little delay
Team will reach in 40 mnt</t>
  </si>
  <si>
    <t>PCM-20251007-00000140</t>
  </si>
  <si>
    <t>site located inside military area, access not allowed now, team will check again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</si>
</sst>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
    <sortCondition ref="H1:H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6" totalsRowShown="0" headerRowDxfId="157" dataDxfId="156" headerRowBorderDxfId="154" tableBorderDxfId="155" totalsRowBorderDxfId="153">
  <autoFilter ref="A1:CJ2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6" totalsRowShown="0" headerRowDxfId="64" dataDxfId="63" headerRowBorderDxfId="61" tableBorderDxfId="62">
  <autoFilter ref="A1:L120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4" totalsRowShown="0" headerRowDxfId="15" dataDxfId="14" headerRowBorderDxfId="12" tableBorderDxfId="13">
  <autoFilter ref="A1:L2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4"/>
  <sheetViews>
    <sheetView tabSelected="1" workbookViewId="0">
      <selection activeCell="D10" sqref="D10"/>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274.23516828703578</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17673</v>
      </c>
      <c r="E3" s="77" t="s">
        <v>38964</v>
      </c>
      <c r="F3" s="90">
        <v>45937.137372685182</v>
      </c>
      <c r="G3" s="80">
        <f ca="1">IFERROR(NOW()-F3,"")</f>
        <v>4.6221527780289762E-2</v>
      </c>
      <c r="H3" s="90">
        <v>45937.148402777777</v>
      </c>
      <c r="I3" s="73" t="str">
        <f>IFERROR(VLOOKUP(D3,DB!A:F,6,0),"")</f>
        <v>SCECO</v>
      </c>
      <c r="J3" s="73" t="str">
        <f>IFERROR(VLOOKUP(D3,DB!A:G,7,0),"")</f>
        <v>Weak</v>
      </c>
      <c r="K3" s="81" t="s">
        <v>38967</v>
      </c>
      <c r="L3" s="79" t="str">
        <f>IFERROR(VLOOKUP(D3,DB!A:I,9,0),"")</f>
        <v>Latis</v>
      </c>
    </row>
    <row r="4" spans="1:12" ht="15" customHeight="1">
      <c r="A4" s="76" t="s">
        <v>38968</v>
      </c>
      <c r="B4" s="73" t="str">
        <f>IFERROR(VLOOKUP(D4,DB!A:K,11,0),"")</f>
        <v>R1</v>
      </c>
      <c r="C4" s="73">
        <v>1</v>
      </c>
      <c r="D4" s="93" t="s">
        <v>20117</v>
      </c>
      <c r="E4" s="77" t="s">
        <v>38964</v>
      </c>
      <c r="F4" s="90">
        <v>45937.167604166665</v>
      </c>
      <c r="G4" s="80">
        <f ca="1">IFERROR(NOW()-F4,"")</f>
        <v>1.5990046296792571E-2</v>
      </c>
      <c r="H4" s="90">
        <v>45937.162557870368</v>
      </c>
      <c r="I4" s="73" t="str">
        <f>IFERROR(VLOOKUP(D4,DB!A:F,6,0),"")</f>
        <v>Generator-SG</v>
      </c>
      <c r="J4" s="73" t="str">
        <f>IFERROR(VLOOKUP(D4,DB!A:G,7,0),"")</f>
        <v>Vandalized</v>
      </c>
      <c r="K4" s="81" t="s">
        <v>38969</v>
      </c>
      <c r="L4" s="79" t="str">
        <f>IFERROR(VLOOKUP(D4,DB!A:I,9,0),"")</f>
        <v>Latis</v>
      </c>
    </row>
    <row r="5" spans="1:12" ht="15" customHeight="1">
      <c r="A5" s="63"/>
      <c r="B5" s="73" t="str">
        <f>IFERROR(VLOOKUP(D5,DB!A:K,11,0),"")</f>
        <v/>
      </c>
      <c r="C5" s="64"/>
      <c r="D5" s="93"/>
      <c r="E5" s="65"/>
      <c r="F5" s="66"/>
      <c r="G5" s="67">
        <f ca="1">IFERROR(NOW()-F5,"")</f>
        <v>45937.183594212962</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45937.183594212962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45937.183594212962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45937.183594212962</v>
      </c>
      <c r="H8" s="68"/>
      <c r="I8" s="73" t="str">
        <f>IFERROR(VLOOKUP(D8,DB!A:F,6,0),"")</f>
        <v/>
      </c>
      <c r="J8" s="73" t="str">
        <f>IFERROR(VLOOKUP(D8,DB!A:G,7,0),"")</f>
        <v/>
      </c>
      <c r="K8" s="69"/>
      <c r="L8" s="70" t="str">
        <f>IFERROR(VLOOKUP(D8,DB!A:I,9,0),"")</f>
        <v/>
      </c>
    </row>
    <row r="9" spans="1:12" ht="15" customHeight="1">
      <c r="A9" s="156"/>
      <c r="B9" s="157" t="str">
        <f>IFERROR(VLOOKUP(D9,DB!A:K,11,0),"")</f>
        <v/>
      </c>
      <c r="C9" s="157"/>
      <c r="D9" s="157"/>
      <c r="E9" s="158"/>
      <c r="F9" s="159"/>
      <c r="G9" s="160">
        <f ca="1">IFERROR(NOW()-F9,"")</f>
        <v>45937.183594212962</v>
      </c>
      <c r="H9" s="159"/>
      <c r="I9" s="157" t="str">
        <f>IFERROR(VLOOKUP(D9,DB!A:F,6,0),"")</f>
        <v/>
      </c>
      <c r="J9" s="73" t="str">
        <f>IFERROR(VLOOKUP(D9,DB!A:G,7,0),"")</f>
        <v/>
      </c>
      <c r="K9" s="161"/>
      <c r="L9" s="162" t="str">
        <f>IFERROR(VLOOKUP(D9,DB!A:I,9,0),"")</f>
        <v/>
      </c>
    </row>
    <row r="10" spans="1:12" ht="15" customHeight="1">
      <c r="A10" s="156"/>
      <c r="B10" s="157" t="str">
        <f>IFERROR(VLOOKUP(D10,DB!A:K,11,0),"")</f>
        <v/>
      </c>
      <c r="C10" s="157"/>
      <c r="D10" s="157"/>
      <c r="E10" s="158"/>
      <c r="F10" s="159"/>
      <c r="G10" s="160">
        <f ca="1">IFERROR(NOW()-F10,"")</f>
        <v>45937.183594212962</v>
      </c>
      <c r="H10" s="159"/>
      <c r="I10" s="157" t="str">
        <f>IFERROR(VLOOKUP(D10,DB!A:F,6,0),"")</f>
        <v/>
      </c>
      <c r="J10" s="73" t="str">
        <f>IFERROR(VLOOKUP(D10,DB!A:G,7,0),"")</f>
        <v/>
      </c>
      <c r="K10" s="161"/>
      <c r="L10" s="162" t="str">
        <f>IFERROR(VLOOKUP(D10,DB!A:I,9,0),"")</f>
        <v/>
      </c>
    </row>
    <row r="11" spans="1:12" ht="15" customHeight="1">
      <c r="A11" s="156"/>
      <c r="B11" s="157" t="str">
        <f>IFERROR(VLOOKUP(D11,DB!A:K,11,0),"")</f>
        <v/>
      </c>
      <c r="C11" s="157"/>
      <c r="D11" s="157"/>
      <c r="E11" s="158"/>
      <c r="F11" s="159"/>
      <c r="G11" s="160">
        <f ca="1">IFERROR(NOW()-F11,"")</f>
        <v>45937.183594212962</v>
      </c>
      <c r="H11" s="159"/>
      <c r="I11" s="157" t="str">
        <f>IFERROR(VLOOKUP(D11,DB!A:F,6,0),"")</f>
        <v/>
      </c>
      <c r="J11" s="73" t="str">
        <f>IFERROR(VLOOKUP(D11,DB!A:G,7,0),"")</f>
        <v/>
      </c>
      <c r="K11" s="161"/>
      <c r="L11" s="162" t="str">
        <f>IFERROR(VLOOKUP(D11,DB!A:I,9,0),"")</f>
        <v/>
      </c>
    </row>
    <row r="12" spans="1:12" ht="15" customHeight="1">
      <c r="A12" s="156"/>
      <c r="B12" s="157" t="str">
        <f>IFERROR(VLOOKUP(D12,DB!A:K,11,0),"")</f>
        <v/>
      </c>
      <c r="C12" s="157"/>
      <c r="D12" s="157"/>
      <c r="E12" s="158"/>
      <c r="F12" s="159"/>
      <c r="G12" s="160">
        <f ca="1">IFERROR(NOW()-F12,"")</f>
        <v>45937.183594212962</v>
      </c>
      <c r="H12" s="159"/>
      <c r="I12" s="157" t="str">
        <f>IFERROR(VLOOKUP(D12,DB!A:F,6,0),"")</f>
        <v/>
      </c>
      <c r="J12" s="73" t="str">
        <f>IFERROR(VLOOKUP(D12,DB!A:G,7,0),"")</f>
        <v/>
      </c>
      <c r="K12" s="161"/>
      <c r="L12" s="162" t="str">
        <f>IFERROR(VLOOKUP(D12,DB!A:I,9,0),"")</f>
        <v/>
      </c>
    </row>
    <row r="13" spans="1:12" ht="15" customHeight="1">
      <c r="A13" s="156"/>
      <c r="B13" s="157" t="str">
        <f>IFERROR(VLOOKUP(D13,DB!A:K,11,0),"")</f>
        <v/>
      </c>
      <c r="C13" s="157"/>
      <c r="D13" s="157"/>
      <c r="E13" s="158"/>
      <c r="F13" s="159"/>
      <c r="G13" s="160">
        <f ca="1">IFERROR(NOW()-F13,"")</f>
        <v>45937.183594212962</v>
      </c>
      <c r="H13" s="159"/>
      <c r="I13" s="157" t="str">
        <f>IFERROR(VLOOKUP(D13,DB!A:F,6,0),"")</f>
        <v/>
      </c>
      <c r="J13" s="73" t="str">
        <f>IFERROR(VLOOKUP(D13,DB!A:G,7,0),"")</f>
        <v/>
      </c>
      <c r="K13" s="161"/>
      <c r="L13" s="162" t="str">
        <f>IFERROR(VLOOKUP(D13,DB!A:I,9,0),"")</f>
        <v/>
      </c>
    </row>
    <row r="14" spans="1:12" ht="15" customHeight="1">
      <c r="A14" s="156"/>
      <c r="B14" s="157" t="str">
        <f>IFERROR(VLOOKUP(D14,DB!A:K,11,0),"")</f>
        <v/>
      </c>
      <c r="C14" s="157"/>
      <c r="D14" s="157"/>
      <c r="E14" s="158"/>
      <c r="F14" s="159"/>
      <c r="G14" s="160">
        <f ca="1">IFERROR(NOW()-F14,"")</f>
        <v>45937.183594212962</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45937.183594212962</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45937.183594212962</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45937.183594212962</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45937.183594212962</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45937.183594212962</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45937.183594212962</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45937.183594212962</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45937.183594212962</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45937.183594212962</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45937.183594212962</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45937.183594212962</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45937.183594212962</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45937.183594212962</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45937.183594212962</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45937.183594212962</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45937.183594212962</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45937.183594212962</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45937.183594212962</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45937.183594212962</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45937.183594212962</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45937.183594212962</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45937.183594212962</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45937.183594212962</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45937.183594212962</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45937.183594212962</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45937.183594212962</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45937.183594212962</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45937.183594212962</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45937.183594212962</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45937.183594212962</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45937.183594212962</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45937.183594212962</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45937.183594212962</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45937.183594212962</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45937.183594212962</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45937.183594212962</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45937.183594212962</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45937.183594212962</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45937.183594212962</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45937.183594212962</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45937.183594212962</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45937.183594212962</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45937.183594212962</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45937.183594212962</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45937.183594212962</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45937.183594212962</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45937.183594212962</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45937.183594212962</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45937.183594212962</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45937.183594212962</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45937.183594212962</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45937.183594212962</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45937.183594212962</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45937.183594212962</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45937.183594212962</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45937.183594212962</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45937.183594212962</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45937.183594212962</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45937.183594212962</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45937.183594212962</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45937.183594212962</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45937.183594212962</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45937.183594212962</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45937.183594212962</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45937.183594212962</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45937.183594212962</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45937.183594212962</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45937.183594212962</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45937.183594212962</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45937.183594212962</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45937.183594212962</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45937.183594212962</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45937.183594212962</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45937.183594212962</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45937.183594212962</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45937.183594212962</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45937.183594212962</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45937.183594212962</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45937.183594212962</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45937.183594212962</v>
      </c>
      <c r="H94" s="159"/>
      <c r="I94" s="157" t="str">
        <f>IFERROR(VLOOKUP(D94,DB!A:F,6,0),"")</f>
        <v/>
      </c>
      <c r="J94" s="73" t="str">
        <f>IFERROR(VLOOKUP(D94,DB!A:G,7,0),"")</f>
        <v/>
      </c>
      <c r="K94" s="161"/>
      <c r="L94" s="162" t="str">
        <f>IFERROR(VLOOKUP(D94,DB!A:I,9,0),"")</f>
        <v/>
      </c>
    </row>
  </sheetData>
  <customSheetViews>
    <customSheetView guid="{F6042A99-DD27-4453-835D-0834D95730CC}" filter="1" showAutoFilter="1">
      <pageMargins left="0" right="0" top="0" bottom="0" header="0" footer="0"/>
      <autoFilter ref="B1:M1" xr:uid="{75DF2024-40E9-46DC-BCFA-E331EE92A979}"/>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6"/>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31078</v>
      </c>
      <c r="E3" s="88" t="s">
        <v>38964</v>
      </c>
      <c r="F3" s="88">
        <v>45806.727083333331</v>
      </c>
      <c r="G3" s="89">
        <f ca="1">IFERROR(NOW()-F3,"-")</f>
        <v>130.45651087963051</v>
      </c>
      <c r="H3" s="88">
        <v>45791.543067129627</v>
      </c>
      <c r="I3" s="75" t="str">
        <f>IFERROR(VLOOKUP(D3,DB!A:F,6,0),"")</f>
        <v>SCECO</v>
      </c>
      <c r="J3" s="75" t="str">
        <f>IFERROR(VLOOKUP(D3,DB!A:G,7,0),"")</f>
        <v>No BB Shifted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29168</v>
      </c>
      <c r="E4" s="100" t="s">
        <v>38964</v>
      </c>
      <c r="F4" s="88">
        <v>45824.999837962961</v>
      </c>
      <c r="G4" s="89">
        <f ca="1">IFERROR(NOW()-F4,"-")</f>
        <v>112.18375625000044</v>
      </c>
      <c r="H4" s="88">
        <v>45824.993587962963</v>
      </c>
      <c r="I4" s="75" t="str">
        <f>IFERROR(VLOOKUP(D4,DB!A:F,6,0),"")</f>
        <v>Generator-SG</v>
      </c>
      <c r="J4" s="75" t="str">
        <f>IFERROR(VLOOKUP(D4,DB!A:G,7,0),"")</f>
        <v>Good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39054</v>
      </c>
      <c r="B5" s="18" t="str">
        <f>IFERROR(VLOOKUP(D5,DB!A:K,11,0),"")</f>
        <v>R2</v>
      </c>
      <c r="C5" s="18">
        <v>1</v>
      </c>
      <c r="D5" s="18" t="s">
        <v>31479</v>
      </c>
      <c r="E5" s="131" t="s">
        <v>39047</v>
      </c>
      <c r="F5" s="132">
        <v>45936.714039351849</v>
      </c>
      <c r="G5" s="133">
        <f ca="1">IFERROR(NOW()-F5,"-")</f>
        <v>0.46955486111255595</v>
      </c>
      <c r="H5" s="132">
        <v>45936.705011574071</v>
      </c>
      <c r="I5" s="18" t="str">
        <f>IFERROR(VLOOKUP(D5,DB!A:F,6,0),"")</f>
        <v>Generator-SG</v>
      </c>
      <c r="J5" s="18" t="str">
        <f>IFERROR(VLOOKUP(D5,DB!A:G,7,0),"")</f>
        <v>in Progress</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39056</v>
      </c>
      <c r="B6" s="18" t="str">
        <f>IFERROR(VLOOKUP(D6,DB!A:K,11,0),"")</f>
        <v>R2</v>
      </c>
      <c r="C6" s="18">
        <v>1</v>
      </c>
      <c r="D6" s="18" t="s">
        <v>26514</v>
      </c>
      <c r="E6" s="131" t="s">
        <v>38964</v>
      </c>
      <c r="F6" s="132">
        <v>45936.871932870374</v>
      </c>
      <c r="G6" s="133">
        <f ca="1">IFERROR(NOW()-F6,"-")</f>
        <v>0.31166134258819511</v>
      </c>
      <c r="H6" s="132">
        <v>45936.866377314815</v>
      </c>
      <c r="I6" s="18" t="str">
        <f>IFERROR(VLOOKUP(D6,DB!A:F,6,0),"")</f>
        <v>Power Cube</v>
      </c>
      <c r="J6" s="18" t="str">
        <f>IFERROR(VLOOKUP(D6,DB!A:G,7,0),"")</f>
        <v>Good+No BB Design</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45937.183594212962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45937.183594212962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45937.183594212962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45937.183594212962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45937.183594212962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45937.183594212962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45937.183594212962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45937.183594212962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45937.183594212962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45937.183594212962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45937.183594212962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45937.183594212962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45937.183594212962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45937.183594212962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45937.183594212962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45937.183594212962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45937.183594212962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45937.183594212962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45937.183594212962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45937.183594212962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45937.183594212962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45937.183594212962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45937.183594212962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45937.183594212962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45937.183594212962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45937.183594212962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45937.183594212962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45937.183594212962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45937.183594212962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45937.183594212962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45937.183594212962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45937.183594212962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45937.183594212962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45937.183594212962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45937.183594212962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45937.183594212962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45937.183594212962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45937.183594212962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45937.183594212962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45937.183594212962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45937.183594212962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45937.183594212962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45937.183594212962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45937.183594212962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45937.183594212962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45937.183594212962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45937.183594212962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45937.183594212962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45937.183594212962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45937.183594212962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45937.183594212962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45937.183594212962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45937.183594212962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45937.183594212962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45937.183594212962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45937.183594212962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45937.183594212962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45937.183594212962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45937.183594212962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45937.183594212962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45937.183594212962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45937.183594212962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45937.183594212962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45937.183594212962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45937.183594212962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45937.183594212962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45937.183594212962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45937.183594212962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45937.183594212962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45937.183594212962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45937.183594212962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45937.183594212962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45937.183594212962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45937.183594212962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45937.183594212962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45937.183594212962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45937.183594212962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45937.183594212962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45937.183594212962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45937.183594212962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45937.183594212962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45937.183594212962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45937.183594212962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45937.183594212962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45937.183594212962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45937.183594212962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45937.183594212962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45937.183594212962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45937.183594212962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45937.183594212962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45937.183594212962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45937.183594212962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45937.183594212962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45937.183594212962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45937.183594212962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45937.183594212962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45937.183594212962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45937.183594212962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45937.183594212962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45937.183594212962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45937.183594212962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45937.183594212962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45937.183594212962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45937.183594212962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45937.183594212962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45937.183594212962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45937.183594212962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45937.183594212962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45937.183594212962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45937.183594212962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45937.183594212962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45937.183594212962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45937.183594212962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45937.183594212962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45937.183594212962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45937.183594212962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45937.183594212962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45937.183594212962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45937.183594212962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45937.183594212962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45937.183594212962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45937.183594212962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45937.183594212962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45937.183594212962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45937.183594212962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45937.183594212962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45937.183594212962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45937.183594212962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45937.183594212962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45937.183594212962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45937.183594212962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45937.183594212962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45937.183594212962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45937.183594212962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45937.183594212962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45937.183594212962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45937.183594212962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45937.183594212962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45937.183594212962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45937.183594212962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45937.183594212962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45937.183594212962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45937.183594212962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45937.183594212962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45937.183594212962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45937.183594212962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45937.183594212962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45937.183594212962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45937.183594212962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45937.183594212962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45937.183594212962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45937.183594212962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45937.183594212962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45937.183594212962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45937.183594212962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45937.183594212962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45937.183594212962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45937.183594212962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45937.183594212962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45937.183594212962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45937.183594212962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45937.183594212962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45937.183594212962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45937.183594212962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45937.183594212962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45937.183594212962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45937.183594212962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45937.183594212962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45937.183594212962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45937.183594212962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45937.183594212962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45937.183594212962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45937.183594212962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45937.183594212962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45937.183594212962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45937.183594212962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45937.183594212962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45937.183594212962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45937.183594212962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45937.183594212962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45937.183594212962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45937.183594212962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45937.183594212962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45937.183594212962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45937.183594212962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45937.183594212962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45937.183594212962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45937.183594212962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45937.183594212962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45937.183594212962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45937.183594212962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45937.183594212962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45937.183594212962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45937.183594212962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45937.183594212962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45937.183594212962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45937.183594212962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45937.183594212962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45937.183594212962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45937.183594212962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45937.183594212962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45937.183594212962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45937.183594212962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45937.183594212962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45937.183594212962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45937.183594212962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45937.183594212962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45937.183594212962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45937.183594212962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45937.183594212962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45937.183594212962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45937.183594212962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45937.183594212962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45937.183594212962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45937.183594212962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45937.183594212962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45937.183594212962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45937.183594212962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45937.183594212962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45937.183594212962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45937.183594212962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45937.183594212962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45937.183594212962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45937.183594212962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45937.183594212962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45937.183594212962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45937.183594212962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45937.183594212962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45937.183594212962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45937.183594212962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45937.183594212962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45937.183594212962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45937.183594212962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45937.183594212962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45937.183594212962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45937.183594212962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45937.183594212962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45937.183594212962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45937.183594212962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45937.183594212962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sheetData>
  <dataValidations count="2">
    <dataValidation allowBlank="1" showInputMessage="1" showErrorMessage="1" sqref="E1" xr:uid="{4D935161-CDD3-4592-B877-3FB59C99E142}"/>
    <dataValidation type="list" allowBlank="1" showInputMessage="1" showErrorMessage="1" sqref="E3:E2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6"/>
  <sheetViews>
    <sheetView workbookViewId="0">
      <selection activeCell="D9" sqref="D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39" ca="1" si="0">IFERROR(NOW()-F2,"-")</f>
        <v>45937.183594212962</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45937.183594212962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45937.183594212962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45937.183594212962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45937.183594212962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45937.183594212962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45937.183594212962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45937.183594212962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45937.183594212962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45937.183594212962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45937.183594212962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45937.183594212962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45937.183594212962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45937.183594212962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45937.183594212962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45937.183594212962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45937.183594212962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45937.183594212962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45937.183594212962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45937.183594212962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45937.183594212962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45937.183594212962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45937.183594212962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45937.183594212962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45937.183594212962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45937.183594212962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45937.183594212962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45937.183594212962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45937.183594212962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45937.183594212962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45937.183594212962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45937.183594212962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45937.183594212962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45937.183594212962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45937.183594212962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45937.183594212962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45937.183594212962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45937.183594212962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ref="G40:G103" ca="1" si="1">IFERROR(NOW()-F40,"-")</f>
        <v>45937.183594212962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45937.183594212962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45937.183594212962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45937.183594212962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45937.183594212962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45937.183594212962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45937.183594212962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45937.183594212962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45937.183594212962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45937.183594212962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45937.183594212962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45937.183594212962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45937.183594212962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45937.183594212962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45937.183594212962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45937.183594212962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45937.183594212962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45937.183594212962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45937.183594212962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45937.183594212962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45937.183594212962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45937.183594212962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45937.183594212962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45937.183594212962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45937.183594212962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45937.183594212962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45937.183594212962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45937.183594212962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45937.183594212962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45937.183594212962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45937.183594212962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45937.183594212962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45937.183594212962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45937.183594212962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45937.183594212962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45937.183594212962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45937.183594212962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45937.183594212962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45937.183594212962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45937.183594212962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45937.183594212962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45937.183594212962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45937.183594212962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45937.183594212962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45937.183594212962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45937.183594212962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45937.183594212962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45937.183594212962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45937.183594212962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45937.183594212962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45937.183594212962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45937.183594212962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45937.183594212962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45937.183594212962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45937.183594212962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45937.183594212962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45937.183594212962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45937.183594212962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45937.183594212962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45937.183594212962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45937.183594212962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45937.183594212962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45937.183594212962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45937.183594212962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ref="G104:G167" ca="1" si="2">IFERROR(NOW()-F104,"-")</f>
        <v>45937.183594212962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45937.183594212962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45937.183594212962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45937.183594212962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45937.183594212962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45937.183594212962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45937.183594212962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45937.183594212962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45937.183594212962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45937.183594212962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45937.183594212962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45937.183594212962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45937.183594212962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45937.183594212962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45937.183594212962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45937.183594212962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45937.183594212962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45937.183594212962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45937.183594212962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45937.183594212962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45937.183594212962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45937.183594212962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45937.183594212962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45937.183594212962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45937.183594212962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45937.183594212962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45937.183594212962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45937.183594212962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45937.183594212962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45937.183594212962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45937.183594212962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45937.183594212962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45937.183594212962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45937.183594212962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45937.183594212962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45937.183594212962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45937.183594212962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45937.183594212962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45937.183594212962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45937.183594212962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45937.183594212962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45937.183594212962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45937.183594212962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45937.183594212962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45937.183594212962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45937.183594212962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45937.183594212962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45937.183594212962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45937.183594212962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45937.183594212962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45937.183594212962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45937.183594212962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45937.183594212962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45937.183594212962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45937.183594212962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45937.183594212962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45937.183594212962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45937.183594212962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45937.183594212962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45937.183594212962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45937.183594212962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45937.183594212962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45937.183594212962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45937.183594212962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ref="G168:G231" ca="1" si="3">IFERROR(NOW()-F168,"-")</f>
        <v>45937.183594212962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45937.183594212962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45937.183594212962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45937.183594212962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45937.183594212962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45937.183594212962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45937.183594212962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45937.183594212962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45937.183594212962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45937.183594212962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45937.183594212962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45937.183594212962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45937.183594212962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45937.183594212962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45937.183594212962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45937.183594212962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45937.183594212962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45937.183594212962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45937.183594212962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45937.183594212962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45937.183594212962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45937.183594212962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45937.183594212962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45937.183594212962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45937.183594212962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45937.183594212962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45937.183594212962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45937.183594212962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45937.183594212962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45937.183594212962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45937.183594212962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45937.183594212962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45937.183594212962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45937.183594212962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45937.183594212962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45937.183594212962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45937.183594212962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45937.183594212962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45937.183594212962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45937.183594212962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45937.183594212962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45937.183594212962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45937.183594212962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45937.183594212962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45937.183594212962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45937.183594212962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45937.183594212962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45937.183594212962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45937.183594212962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45937.183594212962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45937.183594212962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45937.183594212962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45937.183594212962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45937.183594212962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45937.183594212962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45937.183594212962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45937.183594212962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45937.183594212962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45937.183594212962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45937.183594212962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45937.183594212962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45937.183594212962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45937.183594212962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45937.183594212962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ref="G232:G295" ca="1" si="4">IFERROR(NOW()-F232,"-")</f>
        <v>45937.183594212962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45937.183594212962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45937.183594212962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45937.183594212962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45937.183594212962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45937.183594212962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45937.183594212962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45937.183594212962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45937.183594212962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45937.183594212962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45937.183594212962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45937.183594212962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45937.183594212962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45937.183594212962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45937.183594212962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45937.183594212962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45937.183594212962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45937.183594212962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45937.183594212962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45937.183594212962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45937.183594212962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45937.183594212962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45937.183594212962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45937.183594212962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45937.183594212962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45937.183594212962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45937.183594212962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45937.183594212962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45937.183594212962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45937.183594212962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45937.183594212962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45937.183594212962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45937.183594212962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45937.183594212962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45937.183594212962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45937.183594212962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45937.183594212962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45937.183594212962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45937.183594212962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45937.183594212962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45937.183594212962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45937.183594212962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45937.183594212962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45937.183594212962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45937.183594212962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45937.183594212962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45937.183594212962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45937.183594212962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45937.183594212962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45937.183594212962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45937.183594212962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45937.183594212962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45937.183594212962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45937.183594212962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45937.183594212962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45937.183594212962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45937.183594212962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45937.183594212962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45937.183594212962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45937.183594212962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45937.183594212962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45937.183594212962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45937.183594212962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45937.183594212962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ref="G296:G359" ca="1" si="5">IFERROR(NOW()-F296,"-")</f>
        <v>45937.183594212962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45937.183594212962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45937.183594212962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45937.183594212962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45937.183594212962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45937.183594212962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45937.183594212962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45937.183594212962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45937.183594212962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45937.183594212962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45937.183594212962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45937.183594212962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45937.183594212962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45937.183594212962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45937.183594212962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45937.183594212962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45937.183594212962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45937.183594212962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45937.183594212962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45937.183594212962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45937.183594212962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45937.183594212962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45937.183594212962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45937.183594212962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45937.183594212962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45937.183594212962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45937.183594212962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45937.183594212962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45937.183594212962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45937.183594212962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45937.183594212962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45937.183594212962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45937.183594212962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45937.183594212962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45937.183594212962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45937.183594212962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45937.183594212962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45937.183594212962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45937.183594212962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45937.183594212962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45937.183594212962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45937.183594212962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45937.183594212962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45937.183594212962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45937.183594212962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45937.183594212962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45937.183594212962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45937.183594212962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45937.183594212962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45937.183594212962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45937.183594212962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45937.183594212962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45937.183594212962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45937.183594212962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45937.183594212962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45937.183594212962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45937.183594212962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45937.183594212962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45937.183594212962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45937.183594212962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45937.183594212962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45937.183594212962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45937.183594212962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45937.183594212962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ref="G360:G423" ca="1" si="6">IFERROR(NOW()-F360,"-")</f>
        <v>45937.183594212962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45937.183594212962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45937.183594212962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45937.183594212962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45937.183594212962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45937.183594212962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45937.183594212962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45937.183594212962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45937.183594212962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45937.183594212962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45937.183594212962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45937.183594212962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45937.183594212962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45937.183594212962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45937.183594212962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45937.183594212962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45937.183594212962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45937.183594212962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45937.183594212962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45937.183594212962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45937.183594212962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45937.183594212962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45937.183594212962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45937.183594212962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45937.183594212962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45937.183594212962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45937.183594212962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45937.183594212962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45937.183594212962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45937.183594212962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45937.183594212962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45937.183594212962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45937.183594212962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45937.183594212962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45937.183594212962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45937.183594212962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45937.183594212962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45937.183594212962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45937.183594212962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45937.183594212962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45937.183594212962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45937.183594212962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45937.183594212962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45937.183594212962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45937.183594212962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45937.183594212962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45937.183594212962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45937.183594212962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45937.183594212962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45937.183594212962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45937.183594212962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45937.183594212962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45937.183594212962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45937.183594212962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45937.183594212962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45937.183594212962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45937.183594212962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45937.183594212962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45937.183594212962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45937.183594212962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45937.183594212962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45937.183594212962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45937.183594212962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45937.183594212962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ref="G424:G487" ca="1" si="7">IFERROR(NOW()-F424,"-")</f>
        <v>45937.183594212962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45937.183594212962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45937.183594212962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45937.183594212962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45937.183594212962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45937.183594212962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45937.183594212962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45937.183594212962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45937.183594212962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45937.183594212962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45937.183594212962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45937.183594212962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45937.183594212962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45937.183594212962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45937.183594212962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45937.183594212962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45937.183594212962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45937.183594212962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45937.183594212962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45937.183594212962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45937.183594212962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45937.183594212962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45937.183594212962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45937.183594212962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45937.183594212962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45937.183594212962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45937.183594212962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45937.183594212962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45937.183594212962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45937.183594212962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45937.183594212962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45937.183594212962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45937.183594212962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45937.183594212962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45937.183594212962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45937.183594212962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45937.183594212962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45937.183594212962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45937.183594212962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45937.183594212962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45937.183594212962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45937.183594212962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45937.183594212962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45937.183594212962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45937.183594212962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45937.183594212962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45937.183594212962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45937.183594212962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45937.183594212962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45937.183594212962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45937.183594212962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45937.183594212962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45937.183594212962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45937.183594212962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45937.183594212962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45937.183594212962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45937.183594212962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45937.183594212962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45937.183594212962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45937.183594212962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45937.183594212962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45937.183594212962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45937.183594212962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45937.183594212962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ref="G488:G551" ca="1" si="8">IFERROR(NOW()-F488,"-")</f>
        <v>45937.183594212962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45937.183594212962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45937.183594212962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45937.183594212962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45937.183594212962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45937.183594212962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45937.183594212962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45937.183594212962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45937.183594212962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45937.183594212962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45937.183594212962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45937.183594212962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45937.183594212962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45937.183594212962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45937.183594212962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45937.183594212962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45937.183594212962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45937.183594212962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45937.183594212962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45937.183594212962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45937.183594212962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45937.183594212962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45937.183594212962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45937.183594212962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45937.183594212962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45937.183594212962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45937.183594212962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45937.183594212962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45937.183594212962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45937.183594212962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45937.183594212962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45937.183594212962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45937.183594212962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45937.183594212962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45937.183594212962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45937.183594212962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45937.183594212962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45937.183594212962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45937.183594212962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45937.183594212962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45937.183594212962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45937.183594212962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45937.183594212962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45937.183594212962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45937.183594212962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45937.183594212962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45937.183594212962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45937.183594212962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45937.183594212962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45937.183594212962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45937.183594212962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45937.183594212962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45937.183594212962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45937.183594212962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45937.183594212962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45937.183594212962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45937.183594212962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45937.183594212962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45937.183594212962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45937.183594212962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45937.183594212962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45937.183594212962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45937.183594212962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45937.183594212962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ref="G552:G615" ca="1" si="9">IFERROR(NOW()-F552,"-")</f>
        <v>45937.183594212962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45937.183594212962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45937.183594212962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45937.183594212962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45937.183594212962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45937.183594212962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45937.183594212962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45937.183594212962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45937.183594212962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45937.183594212962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45937.183594212962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45937.183594212962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45937.183594212962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45937.183594212962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45937.183594212962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45937.183594212962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45937.183594212962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45937.183594212962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45937.183594212962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45937.183594212962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45937.183594212962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45937.183594212962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45937.183594212962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45937.183594212962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45937.183594212962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45937.183594212962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45937.183594212962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45937.183594212962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45937.183594212962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45937.183594212962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45937.183594212962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45937.183594212962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45937.183594212962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45937.183594212962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45937.183594212962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45937.183594212962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45937.183594212962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45937.183594212962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45937.183594212962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45937.183594212962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45937.183594212962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45937.183594212962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45937.183594212962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45937.183594212962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45937.183594212962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45937.183594212962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45937.183594212962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45937.183594212962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45937.183594212962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45937.183594212962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45937.183594212962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45937.183594212962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45937.183594212962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45937.183594212962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45937.183594212962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45937.183594212962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45937.183594212962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45937.183594212962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45937.183594212962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45937.183594212962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45937.183594212962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45937.183594212962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45937.183594212962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45937.183594212962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ref="G616:G679" ca="1" si="10">IFERROR(NOW()-F616,"-")</f>
        <v>45937.183594212962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45937.183594212962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45937.183594212962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45937.183594212962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45937.183594212962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45937.183594212962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45937.183594212962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45937.183594212962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45937.183594212962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45937.183594212962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45937.183594212962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45937.183594212962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45937.183594212962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45937.183594212962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45937.183594212962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45937.183594212962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45937.183594212962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45937.183594212962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45937.183594212962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45937.183594212962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45937.183594212962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45937.183594212962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45937.183594212962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45937.183594212962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45937.183594212962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45937.183594212962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45937.183594212962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45937.183594212962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45937.183594212962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45937.183594212962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45937.183594212962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45937.183594212962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45937.183594212962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45937.183594212962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45937.183594212962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45937.183594212962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45937.183594212962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45937.183594212962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45937.183594212962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45937.183594212962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45937.183594212962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45937.183594212962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45937.183594212962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45937.183594212962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45937.183594212962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45937.183594212962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45937.183594212962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45937.183594212962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45937.183594212962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45937.183594212962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45937.183594212962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45937.183594212962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45937.183594212962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45937.183594212962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45937.183594212962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45937.183594212962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45937.183594212962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45937.183594212962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45937.183594212962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45937.183594212962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45937.183594212962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45937.183594212962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45937.183594212962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45937.183594212962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ref="G680:G743" ca="1" si="11">IFERROR(NOW()-F680,"-")</f>
        <v>45937.183594212962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45937.183594212962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45937.183594212962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45937.183594212962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45937.183594212962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45937.183594212962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45937.183594212962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45937.183594212962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45937.183594212962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45937.183594212962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45937.183594212962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45937.183594212962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45937.183594212962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45937.183594212962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45937.183594212962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45937.183594212962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45937.183594212962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45937.183594212962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45937.183594212962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45937.183594212962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45937.183594212962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45937.183594212962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45937.183594212962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45937.183594212962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45937.183594212962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45937.183594212962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45937.183594212962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45937.183594212962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45937.183594212962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45937.183594212962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45937.183594212962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45937.183594212962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45937.183594212962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45937.183594212962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45937.183594212962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45937.183594212962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45937.183594212962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45937.183594212962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45937.183594212962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45937.183594212962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45937.183594212962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45937.183594212962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45937.183594212962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45937.183594212962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45937.183594212962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45937.183594212962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45937.183594212962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45937.183594212962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45937.183594212962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45937.183594212962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45937.183594212962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45937.183594212962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45937.183594212962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45937.183594212962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45937.183594212962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45937.183594212962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45937.183594212962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45937.183594212962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45937.183594212962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45937.183594212962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45937.183594212962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45937.183594212962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45937.183594212962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45937.183594212962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ref="G744:G807" ca="1" si="12">IFERROR(NOW()-F744,"-")</f>
        <v>45937.183594212962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45937.183594212962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45937.183594212962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45937.183594212962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45937.183594212962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45937.183594212962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45937.183594212962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45937.183594212962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45937.183594212962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45937.183594212962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45937.183594212962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45937.183594212962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45937.183594212962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45937.183594212962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45937.183594212962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45937.183594212962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45937.183594212962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45937.183594212962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45937.183594212962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45937.183594212962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45937.183594212962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45937.183594212962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45937.183594212962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45937.183594212962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45937.183594212962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45937.183594212962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45937.183594212962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45937.183594212962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45937.183594212962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45937.183594212962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45937.183594212962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45937.183594212962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45937.183594212962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45937.183594212962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45937.183594212962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45937.183594212962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45937.183594212962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45937.183594212962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45937.183594212962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45937.183594212962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45937.183594212962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45937.183594212962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45937.183594212962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45937.183594212962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45937.183594212962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45937.183594212962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45937.183594212962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45937.183594212962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45937.183594212962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45937.183594212962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45937.183594212962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45937.183594212962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45937.183594212962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45937.183594212962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45937.183594212962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45937.183594212962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45937.183594212962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45937.183594212962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45937.183594212962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45937.183594212962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45937.183594212962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45937.183594212962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45937.183594212962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45937.183594212962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ref="G808:G871" ca="1" si="13">IFERROR(NOW()-F808,"-")</f>
        <v>45937.183594212962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45937.183594212962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45937.183594212962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45937.183594212962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45937.183594212962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45937.183594212962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45937.183594212962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45937.183594212962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45937.183594212962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45937.183594212962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45937.183594212962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45937.183594212962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45937.183594212962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45937.183594212962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45937.183594212962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45937.183594212962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45937.183594212962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45937.183594212962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45937.183594212962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45937.183594212962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45937.183594212962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45937.183594212962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45937.183594212962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45937.183594212962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45937.183594212962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45937.183594212962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45937.183594212962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45937.183594212962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45937.183594212962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45937.183594212962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45937.183594212962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45937.183594212962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45937.183594212962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45937.183594212962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45937.183594212962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45937.183594212962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45937.183594212962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45937.183594212962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45937.183594212962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45937.183594212962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45937.183594212962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45937.183594212962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45937.183594212962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45937.183594212962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45937.183594212962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45937.183594212962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45937.183594212962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45937.183594212962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45937.183594212962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45937.183594212962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45937.183594212962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45937.183594212962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45937.183594212962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45937.183594212962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45937.183594212962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45937.183594212962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45937.183594212962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45937.183594212962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45937.183594212962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45937.183594212962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45937.183594212962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45937.183594212962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45937.183594212962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45937.183594212962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ref="G872:G935" ca="1" si="14">IFERROR(NOW()-F872,"-")</f>
        <v>45937.183594212962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45937.183594212962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45937.183594212962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45937.183594212962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45937.183594212962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45937.183594212962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45937.183594212962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45937.183594212962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45937.183594212962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45937.183594212962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45937.183594212962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45937.183594212962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45937.183594212962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45937.183594212962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45937.183594212962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45937.183594212962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45937.183594212962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45937.183594212962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45937.183594212962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45937.183594212962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45937.183594212962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45937.183594212962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45937.183594212962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45937.183594212962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45937.183594212962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45937.183594212962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45937.183594212962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45937.183594212962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45937.183594212962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45937.183594212962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45937.183594212962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45937.183594212962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45937.183594212962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45937.183594212962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45937.183594212962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45937.183594212962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45937.183594212962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45937.183594212962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45937.183594212962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45937.183594212962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45937.183594212962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45937.183594212962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45937.183594212962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45937.183594212962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45937.183594212962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45937.183594212962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45937.183594212962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45937.183594212962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45937.183594212962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45937.183594212962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45937.183594212962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45937.183594212962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45937.183594212962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45937.183594212962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45937.183594212962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45937.183594212962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45937.183594212962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45937.183594212962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45937.183594212962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45937.183594212962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45937.183594212962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45937.183594212962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45937.183594212962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45937.183594212962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ref="G936:G999" ca="1" si="15">IFERROR(NOW()-F936,"-")</f>
        <v>45937.183594212962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45937.183594212962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45937.183594212962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45937.183594212962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45937.183594212962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45937.183594212962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45937.183594212962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45937.183594212962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45937.183594212962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45937.183594212962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45937.183594212962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45937.183594212962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45937.183594212962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45937.183594212962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45937.183594212962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45937.183594212962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45937.183594212962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45937.183594212962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45937.183594212962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45937.183594212962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45937.183594212962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45937.183594212962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45937.183594212962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45937.183594212962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45937.183594212962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45937.183594212962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45937.183594212962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45937.183594212962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45937.183594212962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45937.183594212962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45937.183594212962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45937.183594212962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45937.183594212962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45937.183594212962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45937.183594212962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45937.183594212962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45937.183594212962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45937.183594212962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45937.183594212962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45937.183594212962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45937.183594212962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45937.183594212962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45937.183594212962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45937.183594212962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45937.183594212962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45937.183594212962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45937.183594212962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45937.183594212962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45937.183594212962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45937.183594212962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45937.183594212962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45937.183594212962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45937.183594212962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45937.183594212962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45937.183594212962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45937.183594212962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45937.183594212962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45937.183594212962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45937.183594212962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45937.183594212962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45937.183594212962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45937.183594212962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45937.183594212962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45937.183594212962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ref="G1000:G1063" ca="1" si="16">IFERROR(NOW()-F1000,"-")</f>
        <v>45937.183594212962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45937.183594212962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45937.183594212962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45937.183594212962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45937.183594212962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45937.183594212962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45937.183594212962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45937.183594212962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45937.183594212962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45937.183594212962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45937.183594212962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45937.183594212962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45937.183594212962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45937.183594212962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45937.183594212962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45937.183594212962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45937.183594212962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45937.183594212962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45937.183594212962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45937.183594212962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45937.183594212962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45937.183594212962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45937.183594212962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45937.183594212962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45937.183594212962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45937.183594212962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45937.183594212962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45937.183594212962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45937.183594212962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45937.183594212962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45937.183594212962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45937.183594212962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45937.183594212962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45937.183594212962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45937.183594212962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45937.183594212962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45937.183594212962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45937.183594212962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45937.183594212962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45937.183594212962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45937.183594212962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45937.183594212962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45937.183594212962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45937.183594212962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45937.183594212962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45937.183594212962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45937.183594212962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45937.183594212962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45937.183594212962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45937.183594212962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45937.183594212962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45937.183594212962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45937.183594212962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45937.183594212962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45937.183594212962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45937.183594212962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45937.183594212962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45937.183594212962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45937.183594212962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45937.183594212962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45937.183594212962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45937.183594212962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45937.183594212962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45937.183594212962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ref="G1064:G1127" ca="1" si="17">IFERROR(NOW()-F1064,"-")</f>
        <v>45937.183594212962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45937.183594212962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45937.183594212962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45937.183594212962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45937.183594212962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45937.183594212962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45937.183594212962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45937.183594212962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45937.183594212962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45937.183594212962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45937.183594212962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45937.183594212962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45937.183594212962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45937.183594212962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45937.183594212962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45937.183594212962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45937.183594212962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45937.183594212962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45937.183594212962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45937.183594212962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45937.183594212962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45937.183594212962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45937.183594212962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45937.183594212962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45937.183594212962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45937.183594212962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45937.183594212962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45937.183594212962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45937.183594212962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45937.183594212962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45937.183594212962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45937.183594212962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45937.183594212962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45937.183594212962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45937.183594212962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45937.183594212962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45937.183594212962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45937.183594212962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45937.183594212962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45937.183594212962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45937.183594212962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45937.183594212962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45937.183594212962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45937.183594212962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45937.183594212962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45937.183594212962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45937.183594212962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45937.183594212962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45937.183594212962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45937.183594212962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45937.183594212962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45937.183594212962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45937.183594212962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45937.183594212962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45937.183594212962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45937.183594212962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45937.183594212962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45937.183594212962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45937.183594212962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45937.183594212962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45937.183594212962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45937.183594212962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45937.183594212962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45937.183594212962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ref="G1128:G1191" ca="1" si="18">IFERROR(NOW()-F1128,"-")</f>
        <v>45937.183594212962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45937.183594212962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45937.183594212962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45937.183594212962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45937.183594212962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45937.183594212962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45937.183594212962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45937.183594212962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45937.183594212962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45937.183594212962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45937.183594212962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45937.183594212962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45937.183594212962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45937.183594212962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45937.183594212962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45937.183594212962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45937.183594212962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45937.183594212962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45937.183594212962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45937.183594212962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45937.183594212962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45937.183594212962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45937.183594212962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45937.183594212962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45937.183594212962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45937.183594212962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45937.183594212962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45937.183594212962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45937.183594212962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45937.183594212962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45937.183594212962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45937.183594212962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45937.183594212962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45937.183594212962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45937.183594212962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45937.183594212962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45937.183594212962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45937.183594212962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45937.183594212962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45937.183594212962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45937.183594212962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45937.183594212962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45937.183594212962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45937.183594212962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45937.183594212962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45937.183594212962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45937.183594212962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45937.183594212962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45937.183594212962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45937.183594212962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45937.183594212962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45937.183594212962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45937.183594212962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45937.183594212962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45937.183594212962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45937.183594212962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45937.183594212962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45937.183594212962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45937.183594212962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45937.183594212962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45937.183594212962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45937.183594212962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45937.183594212962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45937.183594212962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ref="G1192:G1206" ca="1" si="19">IFERROR(NOW()-F1192,"-")</f>
        <v>45937.183594212962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45937.183594212962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45937.183594212962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45937.183594212962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45937.183594212962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45937.183594212962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45937.183594212962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45937.183594212962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45937.183594212962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45937.183594212962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45937.183594212962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45937.183594212962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45937.183594212962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45937.183594212962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45937.183594212962</v>
      </c>
      <c r="H1206" s="22"/>
      <c r="I1206" s="19" t="str">
        <f>IFERROR(VLOOKUP(D1206,DB!A:F,6,0),"")</f>
        <v/>
      </c>
      <c r="J1206" s="18" t="str">
        <f>IFERROR(VLOOKUP(D1206,DB!A:G,7,0),"")</f>
        <v/>
      </c>
      <c r="K1206" s="50"/>
      <c r="L1206" s="23" t="str">
        <f>IFERROR(VLOOKUP(D1206,DB!A:I,9,0),"")</f>
        <v/>
      </c>
    </row>
  </sheetData>
  <dataValidations count="2">
    <dataValidation allowBlank="1" showInputMessage="1" showErrorMessage="1" sqref="E1" xr:uid="{5914219A-CB83-432D-936A-CC0CB6F3982A}"/>
    <dataValidation type="list" allowBlank="1" showInputMessage="1" showErrorMessage="1" sqref="E2:E120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233.70287662036571</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2.026649768515199</v>
      </c>
      <c r="H3" s="113">
        <v>45935.07104166667</v>
      </c>
      <c r="I3" s="110" t="str">
        <f>IFERROR(VLOOKUP(D3,DB!A:F,6,0),"")</f>
        <v>Generator-SG</v>
      </c>
      <c r="J3" s="110" t="str">
        <f>IFERROR(VLOOKUP(D3,DB!A:G,7,0),"")</f>
        <v>Good</v>
      </c>
      <c r="K3" s="115" t="s">
        <v>39061</v>
      </c>
      <c r="L3" s="107" t="str">
        <f>IFERROR(VLOOKUP(D3,DB!A:I,9,0),"")</f>
        <v>Latis</v>
      </c>
    </row>
    <row r="4" spans="1:16" ht="15" customHeight="1">
      <c r="A4" s="141" t="s">
        <v>39062</v>
      </c>
      <c r="B4" s="141" t="str">
        <f>IFERROR(VLOOKUP(D4,DB!A:K,11,0),"")</f>
        <v>R4</v>
      </c>
      <c r="C4" s="142">
        <v>1</v>
      </c>
      <c r="D4" s="143" t="s">
        <v>36054</v>
      </c>
      <c r="E4" s="144" t="s">
        <v>38964</v>
      </c>
      <c r="F4" s="145">
        <v>45936.764467592591</v>
      </c>
      <c r="G4" s="146">
        <f ca="1">IFERROR(NOW()-F4,"")</f>
        <v>0.41912662037066184</v>
      </c>
      <c r="H4" s="145">
        <v>45936.758773148147</v>
      </c>
      <c r="I4" s="141" t="str">
        <f>IFERROR(VLOOKUP(D4,DB!A:F,6,0),"")</f>
        <v>Generator-SG</v>
      </c>
      <c r="J4" s="141" t="str">
        <f>IFERROR(VLOOKUP(D4,DB!A:G,7,0),"")</f>
        <v>Weak</v>
      </c>
      <c r="K4" s="148" t="s">
        <v>39063</v>
      </c>
      <c r="L4" s="143" t="str">
        <f>IFERROR(VLOOKUP(D4,DB!A:I,9,0),"")</f>
        <v>Latis</v>
      </c>
    </row>
    <row r="5" spans="1:16" ht="15" customHeight="1">
      <c r="A5" s="141" t="s">
        <v>39064</v>
      </c>
      <c r="B5" s="141" t="str">
        <f>IFERROR(VLOOKUP(D5,DB!A:K,11,0),"")</f>
        <v>R4</v>
      </c>
      <c r="C5" s="142">
        <v>1</v>
      </c>
      <c r="D5" s="143" t="s">
        <v>35194</v>
      </c>
      <c r="E5" s="144" t="s">
        <v>38964</v>
      </c>
      <c r="F5" s="145">
        <v>45937.158402777779</v>
      </c>
      <c r="G5" s="146">
        <f ca="1">IFERROR(NOW()-F5,"")</f>
        <v>2.5191435182932764E-2</v>
      </c>
      <c r="H5" s="145">
        <v>45937.164027777777</v>
      </c>
      <c r="I5" s="141" t="str">
        <f>IFERROR(VLOOKUP(D5,DB!A:F,6,0),"")</f>
        <v>Generator-SG</v>
      </c>
      <c r="J5" s="141" t="str">
        <f>IFERROR(VLOOKUP(D5,DB!A:G,7,0),"")</f>
        <v>Dead</v>
      </c>
      <c r="K5" s="148" t="s">
        <v>39065</v>
      </c>
      <c r="L5" s="143" t="str">
        <f>IFERROR(VLOOKUP(D5,DB!A:I,9,0),"")</f>
        <v>Latis</v>
      </c>
    </row>
    <row r="6" spans="1:16" ht="15" customHeight="1">
      <c r="A6" s="141"/>
      <c r="B6" s="141" t="str">
        <f>IFERROR(VLOOKUP(D6,DB!A:K,11,0),"")</f>
        <v/>
      </c>
      <c r="C6" s="142"/>
      <c r="D6" s="143"/>
      <c r="E6" s="144"/>
      <c r="F6" s="145"/>
      <c r="G6" s="146">
        <f ca="1">IFERROR(NOW()-F6,"")</f>
        <v>45937.183594212962</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45937.183594212962</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45937.183594212962</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45937.183594212962</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45937.183594212962</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45937.183594212962</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45937.183594212962</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45937.183594212962</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45937.183594212962</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45937.183594212962</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45937.183594212962</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45937.183594212962</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45937.183594212962</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45937.183594212962</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45937.183594212962</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45937.183594212962</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45937.183594212962</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45937.183594212962</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45937.183594212962</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45937.183594212962</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45937.183594212962</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45937.183594212962</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45937.183594212962</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45937.183594212962</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45937.183594212962</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45937.183594212962</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45937.183594212962</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45937.183594212962</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45937.183594212962</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45937.183594212962</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7">
        <f ca="1">IFERROR(NOW()-F36,"")</f>
        <v>45937.183594212962</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7">
        <f ca="1">IFERROR(NOW()-F37,"")</f>
        <v>45937.183594212962</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7">
        <f ca="1">IFERROR(NOW()-F38,"")</f>
        <v>45937.183594212962</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7">
        <f ca="1">IFERROR(NOW()-F39,"")</f>
        <v>45937.183594212962</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7">
        <f ca="1">IFERROR(NOW()-F40,"")</f>
        <v>45937.183594212962</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45937.183594212962</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45937.183594212962</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45937.183594212962</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45937.183594212962</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45937.183594212962</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45937.183594212962</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45937.183594212962</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45937.183594212962</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45937.183594212962</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45937.183594212962</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45937.183594212962</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45937.183594212962</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45937.183594212962</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45937.183594212962</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45937.183594212962</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45937.183594212962</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45937.183594212962</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45937.183594212962</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45937.183594212962</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45937.183594212962</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45937.183594212962</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45937.183594212962</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45937.183594212962</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45937.183594212962</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45937.183594212962</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45937.183594212962</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45937.183594212962</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45937.183594212962</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45937.183594212962</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45937.183594212962</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45937.183594212962</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45937.183594212962</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45937.183594212962</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45937.183594212962</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45937.183594212962</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45937.183594212962</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45937.183594212962</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45937.183594212962</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45937.183594212962</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45937.183594212962</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45937.183594212962</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45937.183594212962</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45937.183594212962</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45937.183594212962</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45937.183594212962</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45937.183594212962</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45937.183594212962</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45937.183594212962</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45937.183594212962</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45937.183594212962</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45937.183594212962</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45937.183594212962</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45937.183594212962</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45937.183594212962</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45937.183594212962</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45937.183594212962</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45937.183594212962</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45937.183594212962</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45937.183594212962</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45937.183594212962</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45937.183594212962</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45937.183594212962</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45937.183594212962</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45937.183594212962</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45937.183594212962</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45937.183594212962</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45937.183594212962</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45937.183594212962</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45937.183594212962</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45937.183594212962</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45937.183594212962</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45937.183594212962</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45937.183594212962</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45937.183594212962</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45937.183594212962</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45937.183594212962</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45937.183594212962</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45937.183594212962</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45937.183594212962</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45937.183594212962</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45937.183594212962</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45937.183594212962</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45937.183594212962</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45937.183594212962</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45937.183594212962</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45937.183594212962</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45937.183594212962</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45937.183594212962</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45937.183594212962</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45937.183594212962</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45937.183594212962</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45937.183594212962</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45937.183594212962</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45937.183594212962</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45937.183594212962</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45937.183594212962</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45937.183594212962</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45937.183594212962</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45937.183594212962</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45937.183594212962</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45937.183594212962</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45937.183594212962</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45937.183594212962</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45937.183594212962</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45937.183594212962</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45937.183594212962</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45937.183594212962</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45937.183594212962</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45937.183594212962</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45937.183594212962</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45937.183594212962</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45937.183594212962</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45937.183594212962</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45937.183594212962</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45937.183594212962</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45937.183594212962</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45937.183594212962</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45937.183594212962</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45937.183594212962</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45937.183594212962</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45937.183594212962</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45937.183594212962</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45937.183594212962</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45937.183594212962</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45937.183594212962</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45937.183594212962</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45937.183594212962</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45937.183594212962</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45937.183594212962</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45937.183594212962</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45937.183594212962</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45937.183594212962</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45937.183594212962</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45937.183594212962</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45937.183594212962</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45937.183594212962</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45937.183594212962</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45937.183594212962</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45937.183594212962</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45937.183594212962</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45937.183594212962</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45937.183594212962</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45937.183594212962</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45937.183594212962</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45937.183594212962</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45937.183594212962</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45937.183594212962</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45937.183594212962</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45937.183594212962</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45937.183594212962</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45937.183594212962</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45937.183594212962</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45937.183594212962</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45937.183594212962</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45937.183594212962</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45937.183594212962</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45937.183594212962</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45937.183594212962</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45937.183594212962</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45937.183594212962</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45937.183594212962</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45937.183594212962</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45937.183594212962</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45937.183594212962</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45937.183594212962</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45937.183594212962</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45937.183594212962</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45937.183594212962</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45937.183594212962</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45937.183594212962</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45937.183594212962</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45937.183594212962</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45937.183594212962</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45937.183594212962</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45937.183594212962</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45937.183594212962</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45937.183594212962</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45937.183594212962</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45937.183594212962</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45937.183594212962</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45937.183594212962</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45937.183594212962</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45937.183594212962</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45937.183594212962</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45937.183594212962</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45937.183594212962</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45937.183594212962</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45937.183594212962</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45937.183594212962</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45937.183594212962</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45937.183594212962</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45937.183594212962</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45937.183594212962</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45937.183594212962</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45937.183594212962</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45937.183594212962</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45937.183594212962</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45937.183594212962</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45937.183594212962</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45937.183594212962</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45937.183594212962</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45937.183594212962</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45937.183594212962</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45937.183594212962</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45937.183594212962</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45937.183594212962</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45937.183594212962</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45937.183594212962</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45937.183594212962</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45937.183594212962</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45937.183594212962</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45937.183594212962</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45937.183594212962</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45937.183594212962</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45937.183594212962</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45937.183594212962</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45937.183594212962</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45937.183594212962</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45937.183594212962</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45937.183594212962</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45937.183594212962</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45937.183594212962</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45937.183594212962</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45937.183594212962</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45937.183594212962</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45937.183594212962</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45937.183594212962</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45937.183594212962</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45937.183594212962</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45937.183594212962</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45937.183594212962</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45937.183594212962</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45937.183594212962</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45937.183594212962</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45937.183594212962</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45937.183594212962</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45937.183594212962</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45937.183594212962</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45937.183594212962</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45937.183594212962</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45937.183594212962</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45937.183594212962</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45937.183594212962</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45937.183594212962</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45937.183594212962</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45937.183594212962</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45937.183594212962</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45937.183594212962</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45937.183594212962</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45937.183594212962</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45937.183594212962</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45937.183594212962</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45937.183594212962</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45937.183594212962</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45937.183594212962</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45937.183594212962</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45937.183594212962</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45937.183594212962</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45937.183594212962</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45937.183594212962</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45937.183594212962</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45937.183594212962</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45937.183594212962</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45937.183594212962</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45937.183594212962</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45937.183594212962</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45937.183594212962</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45937.183594212962</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45937.183594212962</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45937.183594212962</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45937.183594212962</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45937.183594212962</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45937.183594212962</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45937.183594212962</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45937.183594212962</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45937.183594212962</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45937.183594212962</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45937.183594212962</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45937.183594212962</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45937.183594212962</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45937.183594212962</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45937.183594212962</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45937.183594212962</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45937.183594212962</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45937.183594212962</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45937.183594212962</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45937.183594212962</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45937.183594212962</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45937.183594212962</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45937.183594212962</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45937.183594212962</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45937.183594212962</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45937.183594212962</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45937.183594212962</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45937.183594212962</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45937.183594212962</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45937.183594212962</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45937.183594212962</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45937.183594212962</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45937.183594212962</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45937.183594212962</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45937.183594212962</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45937.183594212962</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45937.183594212962</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45937.183594212962</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45937.183594212962</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45937.183594212962</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45937.183594212962</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45937.183594212962</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45937.183594212962</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45937.183594212962</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45937.183594212962</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45937.183594212962</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45937.183594212962</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45937.183594212962</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45937.183594212962</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45937.183594212962</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45937.183594212962</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45937.183594212962</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45937.183594212962</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45937.183594212962</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45937.183594212962</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45937.183594212962</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45937.183594212962</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45937.183594212962</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45937.183594212962</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45937.183594212962</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45937.183594212962</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45937.183594212962</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45937.183594212962</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45937.183594212962</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45937.183594212962</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45937.183594212962</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45937.183594212962</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45937.183594212962</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45937.183594212962</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45937.183594212962</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45937.183594212962</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45937.183594212962</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45937.183594212962</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45937.183594212962</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45937.183594212962</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45937.183594212962</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45937.183594212962</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45937.183594212962</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45937.183594212962</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45937.183594212962</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45937.183594212962</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45937.183594212962</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45937.183594212962</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45937.183594212962</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45937.183594212962</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45937.183594212962</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45937.183594212962</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45937.183594212962</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45937.183594212962</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45937.183594212962</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45937.183594212962</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45937.183594212962</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45937.183594212962</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45937.183594212962</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45937.183594212962</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45937.183594212962</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45937.183594212962</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45937.183594212962</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45937.183594212962</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45937.183594212962</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45937.183594212962</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45937.183594212962</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45937.183594212962</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45937.183594212962</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45937.183594212962</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45937.183594212962</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45937.183594212962</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45937.183594212962</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45937.183594212962</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45937.183594212962</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45937.183594212962</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45937.183594212962</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45937.183594212962</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45937.183594212962</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45937.183594212962</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45937.183594212962</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45937.183594212962</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45937.183594212962</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45937.183594212962</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45937.183594212962</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45937.183594212962</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45937.183594212962</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45937.183594212962</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45937.183594212962</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45937.183594212962</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45937.183594212962</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45937.183594212962</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45937.183594212962</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45937.183594212962</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45937.183594212962</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45937.183594212962</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45937.183594212962</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45937.183594212962</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45937.183594212962</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45937.183594212962</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45937.183594212962</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45937.183594212962</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45937.183594212962</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45937.183594212962</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45937.183594212962</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45937.183594212962</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45937.183594212962</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45937.183594212962</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45937.183594212962</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45937.183594212962</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45937.183594212962</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45937.183594212962</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45937.183594212962</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45937.183594212962</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45937.183594212962</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45937.183594212962</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45937.183594212962</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45937.183594212962</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45937.183594212962</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45937.183594212962</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45937.183594212962</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45937.183594212962</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45937.183594212962</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45937.183594212962</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45937.183594212962</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45937.183594212962</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45937.183594212962</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45937.183594212962</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45937.183594212962</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45937.183594212962</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45937.183594212962</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45937.183594212962</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45937.183594212962</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45937.183594212962</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45937.183594212962</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45937.183594212962</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45937.183594212962</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45937.183594212962</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45937.183594212962</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45937.183594212962</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45937.183594212962</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45937.183594212962</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45937.183594212962</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45937.183594212962</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45937.183594212962</v>
      </c>
      <c r="H487" s="145"/>
      <c r="I487" s="141" t="str">
        <f>IFERROR(VLOOKUP(D487,DB!A:F,6,0),"")</f>
        <v/>
      </c>
      <c r="J487" s="141" t="str">
        <f>IFERROR(VLOOKUP(D487,DB!A:G,7,0),"")</f>
        <v/>
      </c>
      <c r="K487" s="148"/>
      <c r="L487" s="143" t="str">
        <f>IFERROR(VLOOKUP(D487,DB!A:I,9,0),"")</f>
        <v/>
      </c>
    </row>
    <row r="488" spans="1:12" ht="15" customHeight="1">
      <c r="A488" s="149"/>
      <c r="B488" s="149" t="str">
        <f>IFERROR(VLOOKUP(D488,DB!A:K,11,0),"")</f>
        <v/>
      </c>
      <c r="C488" s="150"/>
      <c r="D488" s="151"/>
      <c r="E488" s="152"/>
      <c r="F488" s="153"/>
      <c r="G488" s="154">
        <f ca="1">IFERROR(NOW()-F488,"")</f>
        <v>45937.183594212962</v>
      </c>
      <c r="H488" s="153"/>
      <c r="I488" s="149" t="str">
        <f>IFERROR(VLOOKUP(D488,DB!A:F,6,0),"")</f>
        <v/>
      </c>
      <c r="J488" s="149" t="str">
        <f>IFERROR(VLOOKUP(D488,DB!A:G,7,0),"")</f>
        <v/>
      </c>
      <c r="K488" s="155"/>
      <c r="L488" s="151" t="str">
        <f>IFERROR(VLOOKUP(D488,DB!A:I,9,0),"")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45.351534027773596</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39047</v>
      </c>
      <c r="F3" s="38">
        <v>45926.188877314817</v>
      </c>
      <c r="G3" s="39">
        <f ca="1">IFERROR(NOW()-F3,"-")</f>
        <v>10.994716898145271</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s="137"/>
      <c r="E4" s="37"/>
      <c r="F4" s="38"/>
      <c r="G4" s="39">
        <f ca="1">IFERROR(NOW()-F4,"-")</f>
        <v>45937.183594212962</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45937.183594212962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45937.183594212962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45937.183594212962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45937.183594212962</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45937.183594212962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45937.183594212962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45937.183594212962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45937.183594212962</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63"/>
      <c r="E13" s="37"/>
      <c r="F13" s="38"/>
      <c r="G13" s="39">
        <f ca="1">IFERROR(NOW()-F13,"-")</f>
        <v>45937.183594212962</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45937.183594212962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45937.183594212962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45937.183594212962</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45937.183594212962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45937.183594212962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45937.183594212962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45937.183594212962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45937.183594212962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45937.183594212962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45937.183594212962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45937.183594212962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45937.183594212962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45937.183594212962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45937.183594212962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45937.183594212962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45937.183594212962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45937.183594212962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45937.183594212962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45937.183594212962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45937.183594212962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45937.183594212962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45937.183594212962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45937.183594212962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45937.183594212962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45937.183594212962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45937.183594212962</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45937.183594212962</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45937.183594212962</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45937.183594212962</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45937.183594212962</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45937.183594212962</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45937.183594212962</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45937.183594212962</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45937.183594212962</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45937.183594212962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45937.183594212962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45937.183594212962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45937.183594212962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45937.183594212962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45937.183594212962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45937.183594212962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45937.183594212962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45937.183594212962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45937.183594212962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45937.183594212962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45937.183594212962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45937.183594212962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45937.183594212962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45937.183594212962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45937.183594212962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45937.183594212962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45937.183594212962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45937.183594212962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45937.183594212962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45937.183594212962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45937.183594212962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45937.183594212962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45937.183594212962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45937.183594212962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45937.183594212962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45937.183594212962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45937.183594212962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45937.183594212962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45937.183594212962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45937.183594212962</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45937.183594212962</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45937.183594212962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45937.183594212962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45937.183594212962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45937.183594212962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45937.183594212962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45937.183594212962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45937.183594212962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45937.183594212962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45937.183594212962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45937.183594212962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45937.183594212962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45937.183594212962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45937.183594212962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45937.183594212962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45937.183594212962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45937.183594212962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45937.183594212962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45937.183594212962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45937.183594212962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45937.183594212962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45937.183594212962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45937.183594212962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45937.183594212962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45937.183594212962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45937.183594212962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45937.183594212962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45937.183594212962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45937.183594212962</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45937.183594212962</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45937.183594212962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45937.183594212962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45937.183594212962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45937.183594212962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45937.183594212962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45937.183594212962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45937.183594212962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45937.183594212962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45937.183594212962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45937.183594212962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45937.183594212962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45937.183594212962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45937.183594212962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45937.183594212962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45937.183594212962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45937.183594212962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45937.183594212962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45937.183594212962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45937.183594212962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45937.183594212962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45937.183594212962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45937.183594212962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45937.183594212962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45937.183594212962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45937.183594212962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45937.183594212962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45937.183594212962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45937.183594212962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45937.183594212962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45937.183594212962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45937.183594212962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45937.183594212962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45937.183594212962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45937.183594212962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45937.183594212962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45937.183594212962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45937.183594212962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45937.183594212962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45937.183594212962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45937.183594212962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45937.183594212962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45937.183594212962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45937.183594212962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45937.183594212962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45937.183594212962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45937.183594212962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45937.183594212962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45937.183594212962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45937.183594212962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45937.183594212962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45937.183594212962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45937.183594212962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45937.183594212962</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45937.183594212962</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4"/>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10.410746990739426</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45937.183594212962</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3.3026219907405903</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2.2413488425881951</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22">
        <v>1</v>
      </c>
      <c r="D6" s="120" t="s">
        <v>34925</v>
      </c>
      <c r="E6" s="123" t="s">
        <v>38964</v>
      </c>
      <c r="F6" s="124">
        <v>45937.05190972222</v>
      </c>
      <c r="G6" s="89">
        <f ca="1">IFERROR(NOW()-F6,"-")</f>
        <v>0.13168449074146338</v>
      </c>
      <c r="H6" s="124">
        <v>45937.046076388891</v>
      </c>
      <c r="I6" s="120" t="str">
        <f>IFERROR(VLOOKUP(D6,DB!A:F,6,0),"")</f>
        <v>SCECO</v>
      </c>
      <c r="J6" s="119" t="str">
        <f>IFERROR(VLOOKUP(D6,DB!A:G,7,0),"")</f>
        <v>Vandalized</v>
      </c>
      <c r="K6" s="125" t="s">
        <v>39077</v>
      </c>
      <c r="L6" s="126" t="str">
        <f>IFERROR(VLOOKUP(D6,DB!A:I,9,0),"")</f>
        <v>Latis</v>
      </c>
    </row>
    <row r="7" spans="1:16383" ht="31.5" customHeight="1">
      <c r="A7" s="121" t="s">
        <v>39078</v>
      </c>
      <c r="B7" s="120" t="str">
        <f>IFERROR(VLOOKUP(D7,DB!A:K,11,0),"")</f>
        <v>R6</v>
      </c>
      <c r="C7" s="122">
        <v>1</v>
      </c>
      <c r="D7" s="120" t="s">
        <v>33009</v>
      </c>
      <c r="E7" s="123" t="s">
        <v>38964</v>
      </c>
      <c r="F7" s="124">
        <v>45937.073495370372</v>
      </c>
      <c r="G7" s="89">
        <f ca="1">IFERROR(NOW()-F7,"-")</f>
        <v>0.1100988425896503</v>
      </c>
      <c r="H7" s="124">
        <v>45937.053842592592</v>
      </c>
      <c r="I7" s="120" t="str">
        <f>IFERROR(VLOOKUP(D7,DB!A:F,6,0),"")</f>
        <v>SCECO</v>
      </c>
      <c r="J7" s="119" t="str">
        <f>IFERROR(VLOOKUP(D7,DB!A:G,7,0),"")</f>
        <v>Dead+No BB Design</v>
      </c>
      <c r="K7" s="125" t="s">
        <v>39079</v>
      </c>
      <c r="L7" s="126" t="str">
        <f>IFERROR(VLOOKUP(D7,DB!A:I,9,0),"")</f>
        <v>Latis</v>
      </c>
    </row>
    <row r="8" spans="1:16383" ht="31.5" customHeight="1">
      <c r="A8" s="121"/>
      <c r="B8" s="120" t="str">
        <f>IFERROR(VLOOKUP(D8,DB!A:K,11,0),"")</f>
        <v/>
      </c>
      <c r="C8" s="122"/>
      <c r="D8" s="120"/>
      <c r="E8" s="123"/>
      <c r="F8" s="124"/>
      <c r="G8" s="89">
        <f ca="1">IFERROR(NOW()-F8,"-")</f>
        <v>45937.183594212962</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40"/>
      <c r="E9" s="123"/>
      <c r="F9" s="124"/>
      <c r="G9" s="89">
        <f ca="1">IFERROR(NOW()-F9,"-")</f>
        <v>45937.183594212962</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45937.183594212962</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45937.183594212962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45937.183594212962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45937.183594212962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45937.183594212962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45937.183594212962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45937.183594212962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45937.183594212962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45937.183594212962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45937.183594212962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45937.183594212962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45937.183594212962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45937.183594212962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45937.183594212962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45937.183594212962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45937.183594212962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45937.183594212962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45937.183594212962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45937.183594212962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45937.183594212962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45937.183594212962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45937.183594212962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45937.183594212962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45937.183594212962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45937.183594212962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45937.183594212962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45937.183594212962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45937.183594212962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45937.183594212962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45937.183594212962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45937.183594212962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45937.183594212962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45937.183594212962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45937.183594212962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45937.183594212962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45937.183594212962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45937.183594212962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45937.183594212962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45937.183594212962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45937.183594212962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45937.183594212962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45937.183594212962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45937.183594212962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45937.183594212962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45937.183594212962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45937.183594212962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45937.183594212962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45937.183594212962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45937.183594212962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45937.183594212962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45937.183594212962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45937.183594212962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45937.183594212962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45937.183594212962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45937.183594212962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45937.183594212962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45937.183594212962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45937.183594212962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45937.183594212962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45937.183594212962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45937.183594212962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45937.183594212962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45937.183594212962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45937.183594212962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45937.183594212962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45937.183594212962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45937.183594212962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45937.183594212962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45937.183594212962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45937.183594212962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45937.183594212962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45937.183594212962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45937.183594212962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45937.183594212962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45937.183594212962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45937.183594212962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45937.183594212962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45937.183594212962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45937.183594212962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45937.183594212962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45937.183594212962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45937.183594212962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45937.183594212962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45937.183594212962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45937.183594212962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45937.183594212962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45937.183594212962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45937.183594212962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45937.183594212962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45937.183594212962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45937.183594212962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45937.183594212962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45937.183594212962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45937.183594212962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45937.183594212962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45937.183594212962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45937.183594212962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45937.183594212962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45937.183594212962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45937.183594212962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45937.183594212962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45937.183594212962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45937.183594212962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45937.183594212962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45937.183594212962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45937.183594212962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45937.183594212962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45937.183594212962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45937.183594212962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45937.183594212962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45937.183594212962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45937.183594212962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45937.183594212962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45937.183594212962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45937.183594212962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45937.183594212962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45937.183594212962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45937.183594212962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45937.183594212962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45937.183594212962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45937.183594212962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45937.183594212962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45937.183594212962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45937.183594212962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45937.183594212962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45937.183594212962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45937.183594212962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45937.183594212962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45937.183594212962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45937.183594212962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45937.183594212962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45937.183594212962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45937.183594212962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45937.183594212962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45937.183594212962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45937.183594212962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45937.183594212962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45937.183594212962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45937.183594212962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45937.183594212962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45937.183594212962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45937.183594212962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45937.183594212962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45937.183594212962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45937.183594212962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45937.183594212962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45937.183594212962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45937.183594212962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45937.183594212962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45937.183594212962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45937.183594212962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45937.183594212962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45937.183594212962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45937.183594212962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45937.183594212962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45937.183594212962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45937.183594212962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45937.183594212962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45937.183594212962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45937.183594212962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45937.183594212962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45937.183594212962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45937.183594212962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45937.183594212962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45937.183594212962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45937.183594212962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45937.183594212962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45937.183594212962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45937.183594212962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45937.183594212962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45937.183594212962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45937.183594212962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45937.183594212962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45937.183594212962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45937.183594212962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45937.183594212962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45937.183594212962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45937.183594212962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45937.183594212962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45937.183594212962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45937.183594212962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45937.183594212962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45937.183594212962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45937.183594212962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45937.183594212962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45937.183594212962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45937.183594212962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45937.183594212962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45937.183594212962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45937.183594212962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45937.183594212962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45937.183594212962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45937.183594212962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45937.183594212962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45937.183594212962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45937.183594212962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45937.183594212962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45937.183594212962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45937.183594212962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45937.183594212962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45937.183594212962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45937.183594212962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45937.183594212962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45937.183594212962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45937.183594212962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45937.183594212962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45937.183594212962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45937.183594212962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45937.183594212962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45937.183594212962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45937.183594212962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45937.183594212962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45937.183594212962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45937.183594212962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45937.183594212962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45937.183594212962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45937.183594212962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45937.183594212962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45937.183594212962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45937.183594212962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45937.183594212962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45937.183594212962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45937.183594212962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45937.183594212962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45937.183594212962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45937.183594212962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45937.183594212962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45937.183594212962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45937.183594212962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45937.183594212962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45937.183594212962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45937.183594212962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45937.183594212962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45937.183594212962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45937.183594212962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45937.183594212962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45937.183594212962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45937.183594212962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45937.183594212962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45937.183594212962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45937.183594212962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45937.183594212962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45937.183594212962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45937.183594212962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45937.183594212962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45937.183594212962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45937.183594212962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45937.183594212962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45937.183594212962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45937.183594212962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45937.183594212962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45937.183594212962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45937.183594212962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45937.183594212962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45937.183594212962</v>
      </c>
      <c r="H264" s="124"/>
      <c r="I264" s="120" t="str">
        <f>IFERROR(VLOOKUP(D264,DB!A:F,6,0),"")</f>
        <v/>
      </c>
      <c r="J264" s="119" t="str">
        <f>IFERROR(VLOOKUP(D264,DB!A:G,7,0),"")</f>
        <v/>
      </c>
      <c r="K264" s="125"/>
      <c r="L264" s="126" t="str">
        <f>IFERROR(VLOOKUP(D264,DB!A:I,9,0),"")</f>
        <v/>
      </c>
    </row>
  </sheetData>
  <dataValidations count="2">
    <dataValidation allowBlank="1" showInputMessage="1" showErrorMessage="1" sqref="E1" xr:uid="{380493DB-286A-4683-AF55-C78F04945A49}"/>
    <dataValidation type="list" allowBlank="1" showInputMessage="1" showErrorMessage="1" sqref="E3 E5:E26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2025-10-07T01:25:51Z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