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75" documentId="13_ncr:1_{F6CB121F-512D-4AA6-A0C1-0FB36C537598}" xr6:coauthVersionLast="47" xr6:coauthVersionMax="47" xr10:uidLastSave="{B9FF697D-E997-4668-8567-6681CF4D70C9}"/>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G20" i="6"/>
  <c r="G2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<sst xmlns="http://schemas.openxmlformats.org/spreadsheetml/2006/main" count="178608" uniqueCount="39087">
  <si>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</si>
  <si>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</si>
  <si>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</si>
  <si>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</si>
  <si>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</si>
  <si>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</si>
  <si>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</si>
  <si>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</si>
  <si>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</si>
  <si>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</si>
  <si>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</si>
  <si>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</si>
  <si>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</si>
  <si>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</si>
  <si>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</si>
  <si>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</si>
  <si>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</si>
  <si>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</si>
  <si>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</si>
  <si>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</si>
  <si>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</si>
  <si>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</si>
  <si>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</si>
  <si>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</si>
  <si>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</si>
  <si>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</si>
  <si>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</si>
  <si>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</si>
  <si>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</si>
  <si>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</si>
  <si>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</si>
  <si>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</si>
  <si>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</si>
  <si>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</si>
  <si>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</si>
  <si>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</si>
  <si>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</si>
  <si>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</si>
  <si>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</si>
  <si>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</si>
  <si>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</si>
  <si>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</si>
  <si>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</si>
  <si>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</si>
  <si>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</si>
  <si>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</si>
  <si>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</si>
  <si>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</si>
  <si>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</si>
  <si>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</si>
  <si>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</si>
  <si>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</si>
  <si>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</si>
  <si>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</si>
  <si>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</si>
  <si>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</si>
  <si>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</si>
  <si>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</si>
  <si>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</si>
  <si>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</si>
  <si>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</si>
  <si>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</si>
  <si>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</si>
  <si>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</si>
  <si>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</si>
  <si>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</si>
  <si>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</si>
  <si>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</si>
  <si>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</si>
  <si>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</si>
  <si>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</si>
  <si>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</si>
  <si>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</si>
  <si>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</si>
  <si>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</si>
  <si>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</si>
  <si>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</si>
  <si>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</si>
  <si>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</si>
  <si>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</si>
  <si>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</si>
  <si>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</si>
  <si>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</si>
  <si>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</si>
  <si>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</si>
  <si>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</si>
  <si>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</si>
  <si>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</si>
  <si>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</si>
  <si>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</si>
  <si>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</si>
  <si>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</si>
  <si>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</si>
  <si>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</si>
  <si>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</si>
  <si>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</si>
  <si>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</si>
  <si>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</si>
  <si>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</si>
  <si>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</si>
  <si>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</si>
  <si>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</si>
  <si>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</si>
  <si>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</si>
  <si>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</si>
  <si>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</si>
  <si>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</si>
  <si>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</si>
  <si>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</si>
  <si>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</si>
  <si>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</si>
  <si>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</si>
  <si>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</si>
  <si>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</si>
  <si>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</si>
  <si>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</si>
  <si>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</si>
  <si>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</si>
  <si>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</si>
  <si>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</si>
  <si>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</si>
  <si>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</si>
  <si>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</si>
  <si>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</si>
  <si>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</si>
  <si>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</si>
  <si>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</si>
  <si>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</si>
  <si>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</si>
  <si>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</si>
  <si>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</si>
  <si>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</si>
  <si>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</si>
  <si>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</si>
  <si>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</si>
  <si>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</si>
  <si>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</si>
  <si>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</si>
  <si>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</si>
  <si>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</si>
  <si>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</si>
  <si>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</si>
  <si>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</si>
  <si>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</si>
  <si>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</si>
  <si>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</si>
  <si>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</si>
  <si>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</si>
  <si>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</si>
  <si>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</si>
  <si>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</si>
  <si>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</si>
  <si>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</si>
  <si>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</si>
  <si>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</si>
  <si>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</si>
  <si>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</si>
  <si>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</si>
  <si>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</si>
  <si>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</si>
  <si>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</si>
  <si>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</si>
  <si>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</si>
  <si>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</si>
  <si>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</si>
  <si>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</si>
  <si>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</si>
  <si>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</si>
  <si>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</si>
  <si>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</si>
  <si>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</si>
  <si>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</si>
  <si>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</si>
  <si>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</si>
  <si>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</si>
  <si>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</si>
  <si>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</si>
  <si>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</si>
  <si>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</si>
  <si>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</si>
  <si>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</si>
  <si>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</si>
  <si>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</si>
  <si>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</si>
  <si>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</si>
  <si>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</si>
  <si>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</si>
  <si>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</si>
  <si>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</si>
  <si>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</si>
  <si>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</si>
  <si>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</si>
  <si>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</si>
  <si>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</si>
  <si>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</si>
  <si>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</si>
  <si>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</si>
  <si>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</si>
  <si>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</si>
  <si>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</si>
  <si>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</si>
  <si>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</si>
  <si>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</si>
  <si>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</si>
  <si>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</si>
  <si>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</si>
  <si>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</si>
  <si>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</si>
  <si>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</si>
  <si>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</si>
  <si>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</si>
  <si>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</si>
  <si>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</si>
  <si>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</si>
  <si>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</si>
  <si>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</si>
  <si>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</si>
  <si>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</si>
  <si>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</si>
  <si>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</si>
  <si>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</si>
  <si>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</si>
  <si>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</si>
  <si>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</si>
  <si>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</si>
  <si>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</si>
  <si>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</si>
  <si>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</si>
  <si>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</si>
  <si>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</si>
  <si>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</si>
  <si>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</si>
  <si>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</si>
  <si>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</si>
  <si>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</si>
  <si>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</si>
  <si>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</si>
  <si>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</si>
  <si>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</si>
  <si>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</si>
  <si>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</si>
  <si>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</si>
  <si>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</si>
  <si>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</si>
  <si>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</si>
  <si>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</si>
  <si>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</si>
  <si>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</si>
  <si>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</si>
  <si>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</si>
  <si>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</si>
  <si>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</si>
  <si>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</si>
  <si>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</si>
  <si>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</si>
  <si>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</si>
  <si>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</si>
  <si>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</si>
  <si>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</si>
  <si>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</si>
  <si>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</si>
  <si>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</si>
  <si>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</si>
  <si>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</si>
  <si>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</si>
  <si>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</si>
  <si>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</si>
  <si>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</si>
  <si>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</si>
  <si>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</si>
  <si>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</si>
  <si>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</si>
  <si>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</si>
  <si>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</si>
  <si>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</si>
  <si>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</si>
  <si>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</si>
  <si>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</si>
  <si>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</si>
  <si>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</si>
  <si>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</si>
  <si>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</si>
  <si>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</si>
  <si>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</si>
  <si>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</si>
  <si>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</si>
  <si>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</si>
  <si>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</si>
  <si>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</si>
  <si>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</si>
  <si>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</si>
  <si>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</si>
  <si>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</si>
  <si>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</si>
  <si>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</si>
  <si>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</si>
  <si>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</si>
  <si>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</si>
  <si>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</si>
  <si>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</si>
  <si>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</si>
  <si>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</si>
  <si>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</si>
  <si>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</si>
  <si>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</si>
  <si>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</si>
  <si>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</si>
  <si>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</si>
  <si>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</si>
  <si>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</si>
  <si>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</si>
  <si>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</si>
  <si>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</si>
  <si>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</si>
  <si>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</si>
  <si>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</si>
  <si>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</si>
  <si>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</si>
  <si>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</si>
  <si>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</si>
  <si>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</si>
  <si>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</si>
  <si>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</si>
  <si>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</si>
  <si>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</si>
  <si>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</si>
  <si>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</si>
  <si>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</si>
  <si>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</si>
  <si>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</si>
  <si>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</si>
  <si>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</si>
  <si>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</si>
  <si>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</si>
  <si>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</si>
  <si>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</si>
  <si>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</si>
  <si>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</si>
  <si>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</si>
  <si>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</si>
  <si>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</si>
  <si>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</si>
  <si>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</si>
  <si>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</si>
  <si>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</si>
  <si>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</si>
  <si>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</si>
  <si>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</si>
  <si>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</si>
  <si>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</si>
  <si>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</si>
  <si>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</si>
  <si>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</si>
  <si>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</si>
  <si>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</si>
  <si>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</si>
  <si>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</si>
  <si>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</si>
  <si>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</si>
  <si>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</si>
  <si>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</si>
  <si>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</si>
  <si>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</si>
  <si>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</si>
  <si>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</si>
  <si>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</si>
  <si>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</si>
  <si>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</si>
  <si>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</si>
  <si>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</si>
  <si>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</si>
  <si>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</si>
  <si>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</si>
  <si>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</si>
  <si>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</si>
  <si>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</si>
  <si>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</si>
  <si>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</si>
  <si>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</si>
  <si>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</si>
  <si>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</si>
  <si>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</si>
  <si>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</si>
  <si>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</si>
  <si>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</si>
  <si>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</si>
  <si>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</si>
  <si>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</si>
  <si>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</si>
  <si>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</si>
  <si>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</si>
  <si>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</si>
  <si>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</si>
  <si>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</si>
  <si>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</si>
  <si>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</si>
  <si>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</si>
  <si>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</si>
  <si>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</si>
  <si>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</si>
  <si>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</si>
  <si>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</si>
  <si>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</si>
  <si>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</si>
  <si>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</si>
  <si>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</si>
  <si>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</si>
  <si>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</si>
  <si>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</si>
  <si>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</si>
  <si>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</si>
  <si>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</si>
  <si>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</si>
  <si>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</si>
  <si>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</si>
  <si>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</si>
  <si>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</si>
  <si>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</si>
  <si>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</si>
  <si>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</si>
  <si>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</si>
  <si>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</si>
  <si>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</si>
  <si>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</si>
  <si>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</si>
  <si>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</si>
  <si>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</si>
  <si>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</si>
  <si>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</si>
  <si>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</si>
  <si>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</si>
  <si>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</si>
  <si>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</si>
  <si>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</si>
  <si>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</si>
  <si>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</si>
  <si>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</si>
  <si>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</si>
  <si>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</si>
  <si>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</si>
  <si>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</si>
  <si>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</si>
  <si>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</si>
  <si>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</si>
  <si>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</si>
  <si>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</si>
  <si>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</si>
  <si>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</si>
  <si>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</si>
  <si>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</si>
  <si>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</si>
  <si>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</si>
  <si>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</si>
  <si>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</si>
  <si>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</si>
  <si>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</si>
  <si>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</si>
  <si>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</si>
  <si>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</si>
  <si>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</si>
  <si>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</si>
  <si>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</si>
  <si>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</si>
  <si>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</si>
  <si>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</si>
  <si>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</si>
  <si>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</si>
  <si>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</si>
  <si>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</si>
  <si>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</si>
  <si>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</si>
  <si>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</si>
  <si>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</si>
  <si>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</si>
  <si>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</si>
  <si>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</si>
  <si>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</si>
  <si>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</si>
  <si>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</si>
  <si>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</si>
  <si>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</si>
  <si>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</si>
  <si>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</si>
  <si>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</si>
  <si>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</si>
  <si>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</si>
  <si>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</si>
  <si>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</si>
  <si>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</si>
  <si>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</si>
  <si>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</si>
  <si>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</si>
  <si>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</si>
  <si>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</si>
  <si>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</si>
  <si>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</si>
  <si>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</si>
  <si>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</si>
  <si>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</si>
  <si>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</si>
  <si>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</si>
  <si>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</si>
  <si>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</si>
  <si>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</si>
  <si>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</si>
  <si>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</si>
  <si>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</si>
  <si>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</si>
  <si>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</si>
  <si>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</si>
  <si>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</si>
  <si>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</si>
  <si>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</si>
  <si>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</si>
  <si>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</si>
  <si>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</si>
  <si>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</si>
  <si>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</si>
  <si>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</si>
  <si>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</si>
  <si>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</si>
  <si>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</si>
  <si>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</si>
  <si>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</si>
  <si>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</si>
  <si>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</si>
  <si>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</si>
  <si>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</si>
  <si>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</si>
  <si>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</si>
  <si>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</si>
  <si>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</si>
  <si>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</si>
  <si>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</si>
  <si>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</si>
  <si>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</si>
  <si>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</si>
  <si>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</si>
  <si>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</si>
  <si>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</si>
  <si>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</si>
  <si>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</si>
  <si>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</si>
  <si>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</si>
  <si>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</si>
  <si>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</si>
  <si>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</si>
  <si>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</si>
  <si>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</si>
  <si>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</si>
  <si>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</si>
  <si>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</si>
  <si>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</si>
  <si>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</si>
  <si>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</si>
  <si>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</si>
  <si>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</si>
  <si>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</si>
  <si>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</si>
  <si>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</si>
  <si>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</si>
  <si>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</si>
  <si>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</si>
  <si>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</si>
  <si>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</si>
  <si>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</si>
  <si>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</si>
  <si>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</si>
  <si>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</si>
  <si>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</si>
  <si>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</si>
  <si>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</si>
  <si>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</si>
  <si>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</si>
  <si>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</si>
  <si>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</si>
  <si>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</si>
  <si>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</si>
  <si>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</si>
  <si>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</si>
  <si>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</si>
  <si>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</si>
  <si>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</si>
  <si>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</si>
  <si>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</si>
  <si>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</si>
  <si>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</si>
  <si>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</si>
  <si>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</si>
  <si>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</si>
  <si>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</si>
  <si>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</si>
  <si>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</si>
  <si>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</si>
  <si>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</si>
  <si>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</si>
  <si>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</si>
  <si>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</si>
  <si>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</si>
  <si>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</si>
  <si>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</si>
  <si>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</si>
  <si>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</si>
  <si>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</si>
  <si>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</si>
  <si>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</si>
  <si>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</si>
  <si>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</si>
  <si>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</si>
  <si>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</si>
  <si>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</si>
  <si>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</si>
  <si>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</si>
  <si>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</si>
  <si>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</si>
  <si>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</si>
  <si>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</si>
  <si>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</si>
  <si>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</si>
  <si>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</si>
  <si>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</si>
  <si>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</si>
  <si>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</si>
  <si>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</si>
  <si>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</si>
  <si>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</si>
  <si>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</si>
  <si>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</si>
  <si>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</si>
  <si>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</si>
  <si>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</si>
  <si>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</si>
  <si>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</si>
  <si>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</si>
  <si>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</si>
  <si>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</si>
  <si>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</si>
  <si>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</si>
  <si>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</si>
  <si>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</si>
  <si>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</si>
  <si>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</si>
  <si>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</si>
  <si>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</si>
  <si>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</si>
  <si>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</si>
  <si>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</si>
  <si>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</si>
  <si>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</si>
  <si>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</si>
  <si>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</si>
  <si>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</si>
  <si>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</si>
  <si>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</si>
  <si>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</si>
  <si>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</si>
  <si>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</si>
  <si>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</si>
  <si>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</si>
  <si>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</si>
  <si>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</si>
  <si>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</si>
  <si>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</si>
  <si>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</si>
  <si>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</si>
  <si>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</si>
  <si>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</si>
  <si>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</si>
  <si>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</si>
  <si>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</si>
  <si>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</si>
  <si>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</si>
  <si>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</si>
  <si>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</si>
  <si>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</si>
  <si>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</si>
  <si>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</si>
  <si>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</si>
  <si>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</si>
  <si>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</si>
  <si>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</si>
  <si>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</si>
  <si>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</si>
  <si>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</si>
  <si>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</si>
  <si>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</si>
  <si>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</si>
  <si>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</si>
  <si>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</si>
  <si>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</si>
  <si>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</si>
  <si>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</si>
  <si>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</si>
  <si>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</si>
  <si>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</si>
  <si>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</si>
  <si>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</si>
  <si>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</si>
  <si>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</si>
  <si>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</si>
  <si>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</si>
  <si>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</si>
  <si>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</si>
  <si>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</si>
  <si>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</si>
  <si>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</si>
  <si>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</si>
  <si>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</si>
  <si>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</si>
  <si>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</si>
  <si>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</si>
  <si>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</si>
  <si>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</si>
  <si>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</si>
  <si>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</si>
  <si>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</si>
  <si>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</si>
  <si>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</si>
  <si>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</si>
  <si>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</si>
  <si>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</si>
  <si>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</si>
  <si>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</si>
  <si>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</si>
  <si>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</si>
  <si>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</si>
  <si>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</si>
  <si>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</si>
  <si>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</si>
  <si>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</si>
  <si>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</si>
  <si>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</si>
  <si>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</si>
  <si>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</si>
  <si>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</si>
  <si>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</si>
  <si>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</si>
  <si>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</si>
  <si>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</si>
  <si>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</si>
  <si>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</si>
  <si>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</si>
  <si>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</si>
  <si>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</si>
  <si>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</si>
  <si>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</si>
  <si>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</si>
  <si>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</si>
  <si>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</si>
  <si>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</si>
  <si>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</si>
  <si>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</si>
  <si>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</si>
  <si>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</si>
  <si>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</si>
  <si>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</si>
  <si>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</si>
  <si>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</si>
  <si>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</si>
  <si>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</si>
  <si>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</si>
  <si>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</si>
  <si>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</si>
  <si>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</si>
  <si>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</si>
  <si>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</si>
  <si>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</si>
  <si>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</si>
  <si>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</si>
  <si>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</si>
  <si>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</si>
  <si>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</si>
  <si>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</si>
  <si>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</si>
  <si>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</si>
  <si>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</si>
  <si>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</si>
  <si>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</si>
  <si>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</si>
  <si>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</si>
  <si>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</si>
  <si>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</si>
  <si>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</si>
  <si>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</si>
  <si>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</si>
  <si>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</si>
  <si>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</si>
  <si>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</si>
  <si>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</si>
  <si>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</si>
  <si>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</si>
  <si>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</si>
  <si>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</si>
  <si>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</si>
  <si>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</si>
  <si>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</si>
  <si>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</si>
  <si>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</si>
  <si>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</si>
  <si>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</si>
  <si>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</si>
  <si>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</si>
  <si>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</si>
  <si>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</si>
  <si>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</si>
  <si>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</si>
  <si>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</si>
  <si>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</si>
  <si>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</si>
  <si>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</si>
  <si>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</si>
  <si>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</si>
  <si>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</si>
  <si>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</si>
  <si>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</si>
  <si>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</si>
  <si>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</si>
  <si>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</si>
  <si>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</si>
  <si>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</si>
  <si>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</si>
  <si>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</si>
  <si>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</si>
  <si>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</si>
  <si>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</si>
  <si>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</si>
  <si>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</si>
  <si>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</si>
  <si>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</si>
  <si>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</si>
  <si>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</si>
  <si>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</si>
  <si>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</si>
  <si>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</si>
  <si>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</si>
  <si>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</si>
  <si>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</si>
  <si>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</si>
  <si>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</si>
  <si>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</si>
  <si>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</si>
  <si>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</si>
  <si>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</si>
  <si>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</si>
  <si>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</si>
  <si>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</si>
  <si>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</si>
  <si>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</si>
  <si>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</si>
  <si>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</si>
  <si>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</si>
  <si>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</si>
  <si>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</si>
  <si>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</si>
  <si>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</si>
  <si>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</si>
  <si>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</si>
  <si>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</si>
  <si>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</si>
  <si>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</si>
  <si>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</si>
  <si>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</si>
  <si>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</si>
  <si>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</si>
  <si>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</si>
  <si>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</si>
  <si>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</si>
  <si>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</si>
  <si>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</si>
  <si>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</si>
  <si>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</si>
  <si>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</si>
  <si>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</si>
  <si>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</si>
  <si>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</si>
  <si>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</si>
  <si>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</si>
  <si>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</si>
  <si>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</si>
  <si>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</si>
  <si>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</si>
  <si>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</si>
  <si>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</si>
  <si>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</si>
  <si>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</si>
  <si>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</si>
  <si>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</si>
  <si>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</si>
  <si>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</si>
  <si>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</si>
  <si>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</si>
  <si>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</si>
  <si>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</si>
  <si>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</si>
  <si>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</si>
  <si>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</si>
  <si>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</si>
  <si>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</si>
  <si>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</si>
  <si>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</si>
  <si>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</si>
  <si>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</si>
  <si>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</si>
  <si>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</si>
  <si>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</si>
  <si>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</si>
  <si>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</si>
  <si>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</si>
  <si>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</si>
  <si>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</si>
  <si>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</si>
  <si>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</si>
  <si>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</si>
  <si>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</si>
  <si>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</si>
  <si>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</si>
  <si>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</si>
  <si>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</si>
  <si>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</si>
  <si>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</si>
  <si>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</si>
  <si>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</si>
  <si>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</si>
  <si>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</si>
  <si>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</si>
  <si>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</si>
  <si>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</si>
  <si>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</si>
  <si>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</si>
  <si>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</si>
  <si>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</si>
  <si>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</si>
  <si>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</si>
  <si>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</si>
  <si>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</si>
  <si>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</si>
  <si>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</si>
  <si>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</si>
  <si>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</si>
  <si>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</si>
  <si>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</si>
  <si>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</si>
  <si>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</si>
  <si>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</si>
  <si>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</si>
  <si>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</si>
  <si>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</si>
  <si>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</si>
  <si>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</si>
  <si>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</si>
  <si>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</si>
  <si>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</si>
  <si>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</si>
  <si>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</si>
  <si>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</si>
  <si>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</si>
  <si>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</si>
  <si>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</si>
  <si>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</si>
  <si>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</si>
  <si>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</si>
  <si>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</si>
  <si>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</si>
  <si>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</si>
  <si>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</si>
  <si>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</si>
  <si>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</si>
  <si>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</si>
  <si>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</si>
  <si>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</si>
  <si>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</si>
  <si>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</si>
  <si>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</si>
  <si>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</si>
  <si>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</si>
  <si>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</si>
  <si>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</si>
  <si>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</si>
  <si>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</si>
  <si>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</si>
  <si>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</si>
  <si>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</si>
  <si>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</si>
  <si>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</si>
  <si>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</si>
  <si>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</si>
  <si>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</si>
  <si>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</si>
  <si>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</si>
  <si>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</si>
  <si>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</si>
  <si>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</si>
  <si>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</si>
  <si>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</si>
  <si>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</si>
  <si>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</si>
  <si>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</si>
  <si>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</si>
  <si>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</si>
  <si>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</si>
  <si>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</si>
  <si>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</si>
  <si>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</si>
  <si>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</si>
  <si>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</si>
  <si>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</si>
  <si>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</si>
  <si>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</si>
  <si>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</si>
  <si>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</si>
  <si>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</si>
  <si>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</si>
  <si>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</si>
  <si>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</si>
  <si>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</si>
  <si>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</si>
  <si>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</si>
  <si>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</si>
  <si>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</si>
  <si>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</si>
  <si>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</si>
  <si>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</si>
  <si>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</si>
  <si>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</si>
  <si>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</si>
  <si>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</si>
  <si>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</si>
  <si>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</si>
  <si>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</si>
  <si>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</si>
  <si>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</si>
  <si>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</si>
  <si>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</si>
  <si>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</si>
  <si>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</si>
  <si>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</si>
  <si>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</si>
  <si>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</si>
  <si>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</si>
  <si>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</si>
  <si>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</si>
  <si>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</si>
  <si>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</si>
  <si>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</si>
  <si>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</si>
  <si>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</si>
  <si>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</si>
  <si>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</si>
  <si>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</si>
  <si>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</si>
  <si>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</si>
  <si>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</si>
  <si>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</si>
  <si>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</si>
  <si>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</si>
  <si>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</si>
  <si>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</si>
  <si>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</si>
  <si>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</si>
  <si>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</si>
  <si>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</si>
  <si>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</si>
  <si>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</si>
  <si>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</si>
  <si>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</si>
  <si>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</si>
  <si>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</si>
  <si>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</si>
  <si>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</si>
  <si>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</si>
  <si>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</si>
  <si>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</si>
  <si>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</si>
  <si>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</si>
  <si>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</si>
  <si>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</si>
  <si>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</si>
  <si>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</si>
  <si>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</si>
  <si>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</si>
  <si>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</si>
  <si>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</si>
  <si>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</si>
  <si>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</si>
  <si>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</si>
  <si>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</si>
  <si>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</si>
  <si>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</si>
  <si>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</si>
  <si>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</si>
  <si>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</si>
  <si>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</si>
  <si>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</si>
  <si>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</si>
  <si>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</si>
  <si>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</si>
  <si>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</si>
  <si>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</si>
  <si>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</si>
  <si>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</si>
  <si>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</si>
  <si>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</si>
  <si>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</si>
  <si>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</si>
  <si>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</si>
  <si>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</si>
  <si>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</si>
  <si>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</si>
  <si>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</si>
  <si>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</si>
  <si>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</si>
  <si>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</si>
  <si>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</si>
  <si>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</si>
  <si>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</si>
  <si>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</si>
  <si>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</si>
  <si>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</si>
  <si>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</si>
  <si>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</si>
  <si>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</si>
  <si>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</si>
  <si>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</si>
  <si>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</si>
  <si>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</si>
  <si>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</si>
  <si>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</si>
  <si>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</si>
  <si>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</si>
  <si>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</si>
  <si>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</si>
  <si>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</si>
  <si>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</si>
  <si>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</si>
  <si>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</si>
  <si>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</si>
  <si>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</si>
  <si>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</si>
  <si>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</si>
  <si>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</si>
  <si>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</si>
  <si>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</si>
  <si>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</si>
  <si>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</si>
  <si>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</si>
  <si>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</si>
  <si>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</si>
  <si>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</si>
  <si>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</si>
  <si>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</si>
  <si>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</si>
  <si>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</si>
  <si>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</si>
  <si>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</si>
  <si>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</si>
  <si>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</si>
  <si>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</si>
  <si>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</si>
  <si>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</si>
  <si>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</si>
  <si>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</si>
  <si>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</si>
  <si>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</si>
  <si>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</si>
  <si>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</si>
  <si>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</si>
  <si>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</si>
  <si>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</si>
  <si>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</si>
  <si>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</si>
  <si>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</si>
  <si>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</si>
  <si>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</si>
  <si>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</si>
  <si>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</si>
  <si>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</si>
  <si>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</si>
  <si>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</si>
  <si>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</si>
  <si>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</si>
  <si>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</si>
  <si>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</si>
  <si>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</si>
  <si>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</si>
  <si>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</si>
  <si>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</si>
  <si>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</si>
  <si>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</si>
  <si>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</si>
  <si>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</si>
  <si>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</si>
  <si>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</si>
  <si>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</si>
  <si>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</si>
  <si>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</si>
  <si>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</si>
  <si>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</si>
  <si>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</si>
  <si>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</si>
  <si>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</si>
  <si>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</si>
  <si>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</si>
  <si>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</si>
  <si>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</si>
  <si>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</si>
  <si>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</si>
  <si>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</si>
  <si>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</si>
  <si>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</si>
  <si>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</si>
  <si>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</si>
  <si>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</si>
  <si>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</si>
  <si>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</si>
  <si>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</si>
  <si>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</si>
  <si>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</si>
  <si>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</si>
  <si>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</si>
  <si>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</si>
  <si>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</si>
  <si>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</si>
  <si>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</si>
  <si>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</si>
  <si>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</si>
  <si>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</si>
  <si>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</si>
  <si>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</si>
  <si>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</si>
  <si>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</si>
  <si>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</si>
  <si>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</si>
  <si>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</si>
  <si>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</si>
  <si>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</si>
  <si>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</si>
  <si>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</si>
  <si>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</si>
  <si>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</si>
  <si>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</si>
  <si>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</si>
  <si>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</si>
  <si>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</si>
  <si>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</si>
  <si>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</si>
  <si>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</si>
  <si>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</si>
  <si>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</si>
  <si>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</si>
  <si>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</si>
  <si>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</si>
  <si>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</si>
  <si>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</si>
  <si>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</si>
  <si>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</si>
  <si>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</si>
  <si>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</si>
  <si>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</si>
  <si>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</si>
  <si>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</si>
  <si>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</si>
  <si>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</si>
  <si>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</si>
  <si>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</si>
  <si>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</si>
  <si>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</si>
  <si>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</si>
  <si>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</si>
  <si>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</si>
  <si>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</si>
  <si>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</si>
  <si>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</si>
  <si>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</si>
  <si>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</si>
  <si>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</si>
  <si>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</si>
  <si>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</si>
  <si>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</si>
  <si>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</si>
  <si>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</si>
  <si>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</si>
  <si>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</si>
  <si>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</si>
  <si>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</si>
  <si>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</si>
  <si>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</si>
  <si>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</si>
  <si>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</si>
  <si>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</si>
  <si>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</si>
  <si>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</si>
  <si>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</si>
  <si>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</si>
  <si>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</si>
  <si>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</si>
  <si>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</si>
  <si>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</si>
  <si>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</si>
  <si>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</si>
  <si>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</si>
  <si>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</si>
  <si>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</si>
  <si>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</si>
  <si>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</si>
  <si>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</si>
  <si>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</si>
  <si>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</si>
  <si>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</si>
  <si>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</si>
  <si>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</si>
  <si>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</si>
  <si>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</si>
  <si>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</si>
  <si>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</si>
  <si>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</si>
  <si>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</si>
  <si>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</si>
  <si>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</si>
  <si>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</si>
  <si>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</si>
  <si>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</si>
  <si>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</si>
  <si>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</si>
  <si>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</si>
  <si>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</si>
  <si>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</si>
  <si>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</si>
  <si>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</si>
  <si>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</si>
  <si>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</si>
  <si>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</si>
  <si>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</si>
  <si>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</si>
  <si>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</si>
  <si>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</si>
  <si>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</si>
  <si>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</si>
  <si>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</si>
  <si>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</si>
  <si>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</si>
  <si>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</si>
  <si>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</si>
  <si>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</si>
  <si>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</si>
  <si>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</si>
  <si>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</si>
  <si>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</si>
  <si>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</si>
  <si>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</si>
  <si>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</si>
  <si>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</si>
  <si>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</si>
  <si>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</si>
  <si>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</si>
  <si>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</si>
  <si>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</si>
  <si>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</si>
  <si>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</si>
  <si>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</si>
  <si>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</si>
  <si>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</si>
  <si>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</si>
  <si>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</si>
  <si>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</si>
  <si>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</si>
  <si>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</si>
  <si>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</si>
  <si>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</si>
  <si>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</si>
  <si>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</si>
  <si>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</si>
  <si>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</si>
  <si>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</si>
  <si>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</si>
  <si>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</si>
  <si>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</si>
  <si>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</si>
  <si>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</si>
  <si>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</si>
  <si>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</si>
  <si>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</si>
  <si>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</si>
  <si>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</si>
  <si>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</si>
  <si>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</si>
  <si>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</si>
  <si>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</si>
  <si>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</si>
  <si>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</si>
  <si>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</si>
  <si>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</si>
  <si>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</si>
  <si>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</si>
  <si>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</si>
  <si>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</si>
  <si>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</si>
  <si>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</si>
  <si>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</si>
  <si>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</si>
  <si>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</si>
  <si>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</si>
  <si>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</si>
  <si>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</si>
  <si>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</si>
  <si>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</si>
  <si>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</si>
  <si>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</si>
  <si>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</si>
  <si>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</si>
  <si>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</si>
  <si>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</si>
  <si>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</si>
  <si>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</si>
  <si>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</si>
  <si>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</si>
  <si>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</si>
  <si>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</si>
  <si>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</si>
  <si>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</si>
  <si>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</si>
  <si>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</si>
  <si>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</si>
  <si>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</si>
  <si>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</si>
  <si>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</si>
  <si>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</si>
  <si>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</si>
  <si>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</si>
  <si>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</si>
  <si>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</si>
  <si>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</si>
  <si>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</si>
  <si>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</si>
  <si>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</si>
  <si>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</si>
  <si>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</si>
  <si>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</si>
  <si>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</si>
  <si>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</si>
  <si>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</si>
  <si>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</si>
  <si>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</si>
  <si>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</si>
  <si>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</si>
  <si>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</si>
  <si>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</si>
  <si>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</si>
  <si>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</si>
  <si>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</si>
  <si>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</si>
  <si>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</si>
  <si>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</si>
  <si>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</si>
  <si>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</si>
  <si>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</si>
  <si>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</si>
  <si>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</si>
  <si>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</si>
  <si>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</si>
  <si>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</si>
  <si>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</si>
  <si>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</si>
  <si>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</si>
  <si>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</si>
  <si>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</si>
  <si>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</si>
  <si>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</si>
  <si>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</si>
  <si>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</si>
  <si>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</si>
  <si>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</si>
  <si>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</si>
  <si>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</si>
  <si>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</si>
  <si>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</si>
  <si>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</si>
  <si>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</si>
  <si>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</si>
  <si>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</si>
  <si>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</si>
  <si>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</si>
  <si>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</si>
  <si>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</si>
  <si>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</si>
  <si>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</si>
  <si>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</si>
  <si>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</si>
  <si>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</si>
  <si>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</si>
  <si>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</si>
  <si>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</si>
  <si>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</si>
  <si>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</si>
  <si>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</si>
  <si>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</si>
  <si>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</si>
  <si>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</si>
  <si>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</si>
  <si>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</si>
  <si>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</si>
  <si>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</si>
  <si>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</si>
  <si>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</si>
  <si>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</si>
  <si>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</si>
  <si>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</si>
  <si>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</si>
  <si>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</si>
  <si>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</si>
  <si>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</si>
  <si>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</si>
  <si>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</si>
  <si>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</si>
  <si>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</si>
  <si>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</si>
  <si>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</si>
  <si>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</si>
  <si>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</si>
  <si>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</si>
  <si>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</si>
  <si>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</si>
  <si>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</si>
  <si>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</si>
  <si>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</si>
  <si>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</si>
  <si>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</si>
  <si>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</si>
  <si>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</si>
  <si>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</si>
  <si>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</si>
  <si>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</si>
  <si>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</si>
  <si>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</si>
  <si>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</si>
  <si>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</si>
  <si>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</si>
  <si>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</si>
  <si>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</si>
  <si>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</si>
  <si>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</si>
  <si>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</si>
  <si>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</si>
  <si>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</si>
  <si>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</si>
  <si>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</si>
  <si>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</si>
  <si>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</si>
  <si>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</si>
  <si>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</si>
  <si>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</si>
  <si>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</si>
  <si>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</si>
  <si>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</si>
  <si>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</si>
  <si>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</si>
  <si>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</si>
  <si>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</si>
  <si>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</si>
  <si>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</si>
  <si>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</si>
  <si>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</si>
  <si>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</si>
  <si>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</si>
  <si>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</si>
  <si>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</si>
  <si>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</si>
  <si>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</si>
  <si>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</si>
  <si>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</si>
  <si>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</si>
  <si>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</si>
  <si>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</si>
  <si>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</si>
  <si>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</si>
  <si>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</si>
  <si>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</si>
  <si>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</si>
  <si>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</si>
  <si>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</si>
  <si>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</si>
  <si>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</si>
  <si>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</si>
  <si>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</si>
  <si>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</si>
  <si>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</si>
  <si>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</si>
  <si>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</si>
  <si>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</si>
  <si>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</si>
  <si>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</si>
  <si>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</si>
  <si>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</si>
  <si>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</si>
  <si>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</si>
  <si>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</si>
  <si>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</si>
  <si>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</si>
  <si>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</si>
  <si>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</si>
  <si>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</si>
  <si>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</si>
  <si>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</si>
  <si>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</si>
  <si>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</si>
  <si>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</si>
  <si>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</si>
  <si>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</si>
  <si>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</si>
  <si>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</si>
  <si>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</si>
  <si>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</si>
  <si>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</si>
  <si>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</si>
  <si>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</si>
  <si>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</si>
  <si>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</si>
  <si>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</si>
  <si>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</si>
  <si>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</si>
  <si>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</si>
  <si>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</si>
  <si>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</si>
  <si>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</si>
  <si>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</si>
  <si>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</si>
  <si>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</si>
  <si>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</si>
  <si>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</si>
  <si>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</si>
  <si>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</si>
  <si>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</si>
  <si>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</si>
  <si>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</si>
  <si>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</si>
  <si>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</si>
  <si>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</si>
  <si>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</si>
  <si>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</si>
  <si>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</si>
  <si>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</si>
  <si>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</si>
  <si>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</si>
  <si>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</si>
  <si>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</si>
  <si>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</si>
  <si>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</si>
  <si>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</si>
  <si>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</si>
  <si>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</si>
  <si>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</si>
  <si>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</si>
  <si>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</si>
  <si>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</si>
  <si>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</si>
  <si>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</si>
  <si>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</si>
  <si>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</si>
  <si>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</si>
  <si>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</si>
  <si>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</si>
  <si>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</si>
  <si>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</si>
  <si>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</si>
  <si>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</si>
  <si>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</si>
  <si>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</si>
  <si>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</si>
  <si>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</si>
  <si>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</si>
  <si>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</si>
  <si>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</si>
  <si>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</si>
  <si>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</si>
  <si>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</si>
  <si>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</si>
  <si>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</si>
  <si>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</si>
  <si>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</si>
  <si>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</si>
  <si>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</si>
  <si>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</si>
  <si>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</si>
  <si>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</si>
  <si>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</si>
  <si>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</si>
  <si>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</si>
  <si>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</si>
  <si>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</si>
  <si>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</si>
  <si>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</si>
  <si>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</si>
  <si>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</si>
  <si>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</si>
  <si>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</si>
  <si>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</si>
  <si>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</si>
  <si>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</si>
  <si>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</si>
  <si>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</si>
  <si>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</si>
  <si>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</si>
  <si>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</si>
  <si>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</si>
  <si>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</si>
  <si>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</si>
  <si>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</si>
  <si>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</si>
  <si>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</si>
  <si>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</si>
  <si>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</si>
  <si>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</si>
  <si>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</si>
  <si>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</si>
  <si>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</si>
  <si>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</si>
  <si>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</si>
  <si>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</si>
  <si>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</si>
  <si>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</si>
  <si>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</si>
  <si>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</si>
  <si>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</si>
  <si>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</si>
  <si>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</si>
  <si>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</si>
  <si>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</si>
  <si>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</si>
  <si>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</si>
  <si>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</si>
  <si>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</si>
  <si>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</si>
  <si>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</si>
  <si>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</si>
  <si>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</si>
  <si>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</si>
  <si>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</si>
  <si>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</si>
  <si>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</si>
  <si>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</si>
  <si>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</si>
  <si>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</si>
  <si>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</si>
  <si>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</si>
  <si>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</si>
  <si>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</si>
  <si>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</si>
  <si>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</si>
  <si>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</si>
  <si>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</si>
  <si>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</si>
  <si>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</si>
  <si>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</si>
  <si>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</si>
  <si>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</si>
  <si>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</si>
  <si>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</si>
  <si>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</si>
  <si>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</si>
  <si>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</si>
  <si>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</si>
  <si>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</si>
  <si>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</si>
  <si>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</si>
  <si>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</si>
  <si>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</si>
  <si>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</si>
  <si>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</si>
  <si>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</si>
  <si>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</si>
  <si>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</si>
  <si>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</si>
  <si>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</si>
  <si>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</si>
  <si>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</si>
  <si>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</si>
  <si>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</si>
  <si>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</si>
  <si>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</si>
  <si>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</si>
  <si>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</si>
  <si>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</si>
  <si>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</si>
  <si>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</si>
  <si>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</si>
  <si>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</si>
  <si>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</si>
  <si>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</si>
  <si>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</si>
  <si>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</si>
  <si>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</si>
  <si>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</si>
  <si>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</si>
  <si>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</si>
  <si>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</si>
  <si>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</si>
  <si>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</si>
  <si>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</si>
  <si>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</si>
  <si>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</si>
  <si>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</si>
  <si>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</si>
  <si>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</si>
  <si>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</si>
  <si>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</si>
  <si>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</si>
  <si>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</si>
  <si>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</si>
  <si>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</si>
  <si>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</si>
  <si>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</si>
  <si>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</si>
  <si>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</si>
  <si>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</si>
  <si>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</si>
  <si>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</si>
  <si>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</si>
  <si>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</si>
  <si>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</si>
  <si>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</si>
  <si>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</si>
  <si>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</si>
  <si>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</si>
  <si>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</si>
  <si>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</si>
  <si>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</si>
  <si>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</si>
  <si>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</si>
  <si>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</si>
  <si>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</si>
  <si>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</si>
  <si>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</si>
  <si>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</si>
  <si>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</si>
  <si>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</si>
  <si>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</si>
  <si>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</si>
  <si>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</si>
  <si>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</si>
  <si>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</si>
  <si>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</si>
  <si>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</si>
  <si>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</si>
  <si>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</si>
  <si>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</si>
  <si>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</si>
  <si>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</si>
  <si>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</si>
  <si>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</si>
  <si>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</si>
  <si>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</si>
  <si>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</si>
  <si>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</si>
  <si>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</si>
  <si>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</si>
  <si>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</si>
  <si>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</si>
  <si>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</si>
  <si>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</si>
  <si>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</si>
  <si>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</si>
  <si>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</si>
  <si>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</si>
  <si>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</si>
  <si>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</si>
  <si>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</si>
  <si>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</si>
  <si>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</si>
  <si>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</si>
  <si>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</si>
  <si>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</si>
  <si>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</si>
  <si>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</si>
  <si>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</si>
  <si>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</si>
  <si>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</si>
  <si>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</si>
  <si>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</si>
  <si>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</si>
  <si>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</si>
  <si>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</si>
  <si>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</si>
  <si>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</si>
  <si>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</si>
  <si>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</si>
  <si>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</si>
  <si>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</si>
  <si>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</si>
  <si>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</si>
  <si>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</si>
  <si>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</si>
  <si>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</si>
  <si>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</si>
  <si>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</si>
  <si>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</si>
  <si>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</si>
  <si>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</si>
  <si>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</si>
  <si>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</si>
  <si>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</si>
  <si>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</si>
  <si>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</si>
  <si>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</si>
  <si>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</si>
  <si>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</si>
  <si>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</si>
  <si>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</si>
  <si>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</si>
  <si>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</si>
  <si>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</si>
  <si>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</si>
  <si>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</si>
  <si>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</si>
  <si>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</si>
  <si>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</si>
  <si>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</si>
  <si>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</si>
  <si>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</si>
  <si>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</si>
  <si>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</si>
  <si>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</si>
  <si>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</si>
  <si>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</si>
  <si>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</si>
  <si>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</si>
  <si>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</si>
  <si>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</si>
  <si>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</si>
  <si>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</si>
  <si>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</si>
  <si>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</si>
  <si>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</si>
  <si>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</si>
  <si>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</si>
  <si>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</si>
  <si>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</si>
  <si>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</si>
  <si>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</si>
  <si>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</si>
  <si>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</si>
  <si>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</si>
  <si>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</si>
  <si>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</si>
  <si>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</si>
  <si>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</si>
  <si>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</si>
  <si>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</si>
  <si>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</si>
  <si>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</si>
  <si>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</si>
  <si>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</si>
  <si>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</si>
  <si>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</si>
  <si>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</si>
  <si>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</si>
  <si>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</si>
  <si>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</si>
  <si>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</si>
  <si>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</si>
  <si>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</si>
  <si>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</si>
  <si>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</si>
  <si>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</si>
  <si>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</si>
  <si>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</si>
  <si>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</si>
  <si>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</si>
  <si>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</si>
  <si>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</si>
  <si>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</si>
  <si>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</si>
  <si>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</si>
  <si>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</si>
  <si>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</si>
  <si>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</si>
  <si>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</si>
  <si>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</si>
  <si>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</si>
  <si>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</si>
  <si>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</si>
  <si>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</si>
  <si>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</si>
  <si>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</si>
  <si>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</si>
  <si>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</si>
  <si>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</si>
  <si>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</si>
  <si>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</si>
  <si>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</si>
  <si>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</si>
  <si>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</si>
  <si>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</si>
  <si>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</si>
  <si>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</si>
  <si>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</si>
  <si>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</si>
  <si>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</si>
  <si>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</si>
  <si>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</si>
  <si>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</si>
  <si>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</si>
  <si>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</si>
  <si>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</si>
  <si>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</si>
  <si>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</si>
  <si>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</si>
  <si>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</si>
  <si>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</si>
  <si>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</si>
  <si>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</si>
  <si>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</si>
  <si>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</si>
  <si>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</si>
  <si>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</si>
  <si>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</si>
  <si>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</si>
  <si>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</si>
  <si>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</si>
  <si>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</si>
  <si>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</si>
  <si>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</si>
  <si>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</si>
  <si>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</si>
  <si>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</si>
  <si>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</si>
  <si>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</si>
  <si>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</si>
  <si>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</si>
  <si>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</si>
  <si>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</si>
  <si>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</si>
  <si>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</si>
  <si>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</si>
  <si>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</si>
  <si>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</si>
  <si>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</si>
  <si>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</si>
  <si>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</si>
  <si>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</si>
  <si>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</si>
  <si>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</si>
  <si>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</si>
  <si>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</si>
  <si>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</si>
  <si>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</si>
  <si>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</si>
  <si>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</si>
  <si>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</si>
  <si>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</si>
  <si>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</si>
  <si>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</si>
  <si>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</si>
  <si>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</si>
  <si>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</si>
  <si>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</si>
  <si>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</si>
  <si>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</si>
  <si>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</si>
  <si>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</si>
  <si>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</si>
  <si>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</si>
  <si>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</si>
  <si>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</si>
  <si>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</si>
  <si>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</si>
  <si>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</si>
  <si>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</si>
  <si>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</si>
  <si>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</si>
  <si>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</si>
  <si>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</si>
  <si>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</si>
  <si>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</si>
  <si>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</si>
  <si>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</si>
  <si>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</si>
  <si>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</si>
  <si>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</si>
  <si>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</si>
  <si>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</si>
  <si>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</si>
  <si>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</si>
  <si>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</si>
  <si>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</si>
  <si>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</si>
  <si>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</si>
  <si>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</si>
  <si>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</si>
  <si>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</si>
  <si>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</si>
  <si>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</si>
  <si>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</si>
  <si>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</si>
  <si>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</si>
  <si>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</si>
  <si>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</si>
  <si>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</si>
  <si>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</si>
  <si>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</si>
  <si>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</si>
  <si>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</si>
  <si>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</si>
  <si>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</si>
  <si>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</si>
  <si>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</si>
  <si>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</si>
  <si>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</si>
  <si>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</si>
  <si>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</si>
  <si>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</si>
  <si>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</si>
  <si>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</si>
  <si>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</si>
  <si>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</si>
  <si>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</si>
  <si>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</si>
  <si>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</si>
  <si>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</si>
  <si>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</si>
  <si>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</si>
  <si>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</si>
  <si>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</si>
  <si>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</si>
  <si>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</si>
  <si>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</si>
  <si>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</si>
  <si>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</si>
  <si>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</si>
  <si>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</si>
  <si>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</si>
  <si>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</si>
  <si>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</si>
  <si>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</si>
  <si>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</si>
  <si>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</si>
  <si>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</si>
  <si>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</si>
  <si>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</si>
  <si>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</si>
  <si>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</si>
  <si>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</si>
  <si>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</si>
  <si>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</si>
  <si>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</si>
  <si>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</si>
  <si>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</si>
  <si>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</si>
  <si>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</si>
  <si>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</si>
  <si>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</si>
  <si>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</si>
  <si>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</si>
  <si>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</si>
  <si>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</si>
  <si>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</si>
  <si>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</si>
  <si>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</si>
  <si>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</si>
  <si>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</si>
  <si>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</si>
  <si>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</si>
  <si>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</si>
  <si>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</si>
  <si>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</si>
  <si>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</si>
  <si>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</si>
  <si>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</si>
  <si>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</si>
  <si>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</si>
  <si>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</si>
  <si>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</si>
  <si>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</si>
  <si>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</si>
  <si>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</si>
  <si>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</si>
  <si>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</si>
  <si>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</si>
  <si>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</si>
  <si>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</si>
  <si>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</si>
  <si>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</si>
  <si>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</si>
  <si>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</si>
  <si>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</si>
  <si>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</si>
  <si>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</si>
  <si>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</si>
  <si>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</si>
  <si>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</si>
  <si>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</si>
  <si>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</si>
  <si>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</si>
  <si>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</si>
  <si>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</si>
  <si>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</si>
  <si>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</si>
  <si>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</si>
  <si>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</si>
  <si>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</si>
  <si>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</si>
  <si>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</si>
  <si>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</si>
  <si>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</si>
  <si>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</si>
  <si>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</si>
  <si>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</si>
  <si>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</si>
  <si>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</si>
  <si>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</si>
  <si>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</si>
  <si>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</si>
  <si>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</si>
  <si>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</si>
  <si>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</si>
  <si>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</si>
  <si>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</si>
  <si>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</si>
  <si>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</si>
  <si>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</si>
  <si>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</si>
  <si>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</si>
  <si>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</si>
  <si>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</si>
  <si>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</si>
  <si>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</si>
  <si>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</si>
  <si>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</si>
  <si>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</si>
  <si>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</si>
  <si>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</si>
  <si>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</si>
  <si>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</si>
  <si>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</si>
  <si>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</si>
  <si>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</si>
  <si>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</si>
  <si>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</si>
  <si>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</si>
  <si>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</si>
  <si>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</si>
  <si>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</si>
  <si>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</si>
  <si>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</si>
  <si>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</si>
  <si>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</si>
  <si>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</si>
  <si>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</si>
  <si>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</si>
  <si>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</si>
  <si>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</si>
  <si>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</si>
  <si>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</si>
  <si>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</si>
  <si>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</si>
  <si>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</si>
  <si>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</si>
  <si>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</si>
  <si>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</si>
  <si>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</si>
  <si>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</si>
  <si>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</si>
  <si>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</si>
  <si>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</si>
  <si>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</si>
  <si>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</si>
  <si>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</si>
  <si>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</si>
  <si>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</si>
  <si>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</si>
  <si>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</si>
  <si>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</si>
  <si>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</si>
  <si>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</si>
  <si>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</si>
  <si>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</si>
  <si>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</si>
  <si>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</si>
  <si>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</si>
  <si>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</si>
  <si>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</si>
  <si>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</si>
  <si>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</si>
  <si>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</si>
  <si>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</si>
  <si>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</si>
  <si>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</si>
  <si>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</si>
  <si>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</si>
  <si>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</si>
  <si>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</si>
  <si>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</si>
  <si>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</si>
  <si>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</si>
  <si>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</si>
  <si>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</si>
  <si>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</si>
  <si>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</si>
  <si>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</si>
  <si>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</si>
  <si>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</si>
  <si>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</si>
  <si>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</si>
  <si>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</si>
  <si>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</si>
  <si>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</si>
  <si>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</si>
  <si>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</si>
  <si>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</si>
  <si>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</si>
  <si>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</si>
  <si>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</si>
  <si>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</si>
  <si>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</si>
  <si>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</si>
  <si>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</si>
  <si>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</si>
  <si>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</si>
  <si>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</si>
  <si>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</si>
  <si>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</si>
  <si>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</si>
  <si>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</si>
  <si>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</si>
  <si>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</si>
  <si>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</si>
  <si>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</si>
  <si>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</si>
  <si>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</si>
  <si>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</si>
  <si>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</si>
  <si>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</si>
  <si>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</si>
  <si>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</si>
  <si>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</si>
  <si>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</si>
  <si>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</si>
  <si>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</si>
  <si>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</si>
  <si>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</si>
  <si>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</si>
  <si>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</si>
  <si>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</si>
  <si>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</si>
  <si>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</si>
  <si>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</si>
  <si>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</si>
  <si>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</si>
  <si>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</si>
  <si>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</si>
  <si>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</si>
  <si>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</si>
  <si>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</si>
  <si>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</si>
  <si>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</si>
  <si>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</si>
  <si>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</si>
  <si>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</si>
  <si>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</si>
  <si>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</si>
  <si>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</si>
  <si>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</si>
  <si>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</si>
  <si>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</si>
  <si>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</si>
  <si>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</si>
  <si>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</si>
  <si>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</si>
  <si>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</si>
  <si>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</si>
  <si>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</si>
  <si>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</si>
  <si>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</si>
  <si>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</si>
  <si>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</si>
  <si>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</si>
  <si>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</si>
  <si>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</si>
  <si>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</si>
  <si>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</si>
  <si>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</si>
  <si>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</si>
  <si>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</si>
  <si>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</si>
  <si>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</si>
  <si>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</si>
  <si>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</si>
  <si>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</si>
  <si>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</si>
  <si>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</si>
  <si>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</si>
  <si>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</si>
  <si>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</si>
  <si>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</si>
  <si>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</si>
  <si>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</si>
  <si>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</si>
  <si>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</si>
  <si>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</si>
  <si>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</si>
  <si>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</si>
  <si>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</si>
  <si>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</si>
  <si>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</si>
  <si>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</si>
  <si>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</si>
  <si>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</si>
  <si>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</si>
  <si>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</si>
  <si>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</si>
  <si>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</si>
  <si>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</si>
  <si>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</si>
  <si>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</si>
  <si>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</si>
  <si>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</si>
  <si>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</si>
  <si>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</si>
  <si>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</si>
  <si>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</si>
  <si>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</si>
  <si>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</si>
  <si>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</si>
  <si>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</si>
  <si>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</si>
  <si>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</si>
  <si>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</si>
  <si>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</si>
  <si>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</si>
  <si>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</si>
  <si>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</si>
  <si>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</si>
  <si>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</si>
  <si>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</si>
  <si>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</si>
  <si>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</si>
  <si>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</si>
  <si>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</si>
  <si>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</si>
  <si>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</si>
  <si>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</si>
  <si>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</si>
  <si>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</si>
  <si>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</si>
  <si>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</si>
  <si>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</si>
  <si>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</si>
  <si>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</si>
  <si>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</si>
  <si>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</si>
  <si>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</si>
  <si>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</si>
  <si>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</si>
  <si>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</si>
  <si>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</si>
  <si>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</si>
  <si>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</si>
  <si>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</si>
  <si>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</si>
  <si>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</si>
  <si>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</si>
  <si>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</si>
  <si>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</si>
  <si>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</si>
  <si>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</si>
  <si>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</si>
  <si>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</si>
  <si>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</si>
  <si>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</si>
  <si>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</si>
  <si>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</si>
  <si>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</si>
  <si>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</si>
  <si>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</si>
  <si>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</si>
  <si>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</si>
  <si>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</si>
  <si>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</si>
  <si>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</si>
  <si>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</si>
  <si>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</si>
  <si>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</si>
  <si>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</si>
  <si>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</si>
  <si>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</si>
  <si>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</si>
  <si>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</si>
  <si>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</si>
  <si>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</si>
  <si>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</si>
  <si>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</si>
  <si>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</si>
  <si>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</si>
  <si>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</si>
  <si>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</si>
  <si>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</si>
  <si>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</si>
  <si>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</si>
  <si>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</si>
  <si>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</si>
  <si>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</si>
  <si>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</si>
  <si>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</si>
  <si>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</si>
  <si>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</si>
  <si>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</si>
  <si>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</si>
  <si>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</si>
  <si>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</si>
  <si>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</si>
  <si>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</si>
  <si>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</si>
  <si>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</si>
  <si>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</si>
  <si>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</si>
  <si>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</si>
  <si>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</si>
  <si>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</si>
  <si>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</si>
  <si>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</si>
  <si>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</si>
  <si>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</si>
  <si>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</si>
  <si>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</si>
  <si>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</si>
  <si>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</si>
  <si>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</si>
  <si>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</si>
  <si>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</si>
  <si>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</si>
  <si>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</si>
  <si>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</si>
  <si>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</si>
  <si>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</si>
  <si>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</si>
  <si>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</si>
  <si>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</si>
  <si>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</si>
  <si>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</si>
  <si>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</si>
  <si>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</si>
  <si>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</si>
  <si>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</si>
  <si>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</si>
  <si>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</si>
  <si>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</si>
  <si>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</si>
  <si>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</si>
  <si>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</si>
  <si>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</si>
  <si>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</si>
  <si>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</si>
  <si>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</si>
  <si>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</si>
  <si>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</si>
  <si>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</si>
  <si>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</si>
  <si>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</si>
  <si>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</si>
  <si>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</si>
  <si>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</si>
  <si>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</si>
  <si>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</si>
  <si>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</si>
  <si>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</si>
  <si>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</si>
  <si>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</si>
  <si>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</si>
  <si>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</si>
  <si>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</si>
  <si>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</si>
  <si>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</si>
  <si>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</si>
  <si>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</si>
  <si>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</si>
  <si>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</si>
  <si>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</si>
  <si>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</si>
  <si>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</si>
  <si>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</si>
  <si>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</si>
  <si>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</si>
  <si>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</si>
  <si>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</si>
  <si>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</si>
  <si>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</si>
  <si>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</si>
  <si>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</si>
  <si>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</si>
  <si>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</si>
  <si>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</si>
  <si>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</si>
  <si>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</si>
  <si>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</si>
  <si>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</si>
  <si>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</si>
  <si>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</si>
  <si>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</si>
  <si>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</si>
  <si>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</si>
  <si>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</si>
  <si>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</si>
  <si>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</si>
  <si>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</si>
  <si>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</si>
  <si>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</si>
  <si>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</si>
  <si>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</si>
  <si>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</si>
  <si>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</si>
  <si>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</si>
  <si>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</si>
  <si>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</si>
  <si>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</si>
  <si>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</si>
  <si>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</si>
  <si>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</si>
  <si>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</si>
  <si>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</si>
  <si>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</si>
  <si>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</si>
  <si>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</si>
  <si>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</si>
  <si>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</si>
  <si>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</si>
  <si>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</si>
  <si>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</si>
  <si>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</si>
  <si>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</si>
  <si>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</si>
  <si>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</si>
  <si>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</si>
  <si>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</si>
  <si>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</si>
  <si>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</si>
  <si>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</si>
  <si>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</si>
  <si>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</si>
  <si>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</si>
  <si>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</si>
  <si>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</si>
  <si>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</si>
  <si>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</si>
  <si>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</si>
  <si>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</si>
  <si>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</si>
  <si>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</si>
  <si>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</si>
  <si>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</si>
  <si>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</si>
  <si>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</si>
  <si>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</si>
  <si>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</si>
  <si>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</si>
  <si>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</si>
  <si>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</si>
  <si>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</si>
  <si>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</si>
  <si>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</si>
  <si>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</si>
  <si>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</si>
  <si>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</si>
  <si>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</si>
  <si>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</si>
  <si>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</si>
  <si>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</si>
  <si>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</si>
  <si>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</si>
  <si>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</si>
  <si>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</si>
  <si>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</si>
  <si>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</si>
  <si>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</si>
  <si>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</si>
  <si>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</si>
  <si>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</si>
  <si>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</si>
  <si>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</si>
  <si>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</si>
  <si>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</si>
  <si>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</si>
  <si>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</si>
  <si>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</si>
  <si>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</si>
  <si>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</si>
  <si>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</si>
  <si>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</si>
  <si>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</si>
  <si>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</si>
  <si>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</si>
  <si>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</si>
  <si>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</si>
  <si>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</si>
  <si>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</si>
  <si>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</si>
  <si>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</si>
  <si>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</si>
  <si>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</si>
  <si>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</si>
  <si>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</si>
  <si>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</si>
  <si>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</si>
  <si>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</si>
  <si>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</si>
  <si>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</si>
  <si>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</si>
  <si>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</si>
  <si>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</si>
  <si>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</si>
  <si>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</si>
  <si>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</si>
  <si>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</si>
  <si>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</si>
  <si>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</si>
  <si>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</si>
  <si>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</si>
  <si>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</si>
  <si>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</si>
  <si>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</si>
  <si>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</si>
  <si>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</si>
  <si>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</si>
  <si>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</si>
  <si>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</si>
  <si>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</si>
  <si>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</si>
  <si>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</si>
  <si>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</si>
  <si>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</si>
  <si>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</si>
  <si>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</si>
  <si>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</si>
  <si>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</si>
  <si>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</si>
  <si>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</si>
  <si>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</si>
  <si>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</si>
  <si>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</si>
  <si>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</si>
  <si>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</si>
  <si>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</si>
  <si>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</si>
  <si>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</si>
  <si>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</si>
  <si>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</si>
  <si>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</si>
  <si>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</si>
  <si>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</si>
  <si>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</si>
  <si>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</si>
  <si>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</si>
  <si>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</si>
  <si>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</si>
  <si>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</si>
  <si>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</si>
  <si>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</si>
  <si>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</si>
  <si>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</si>
  <si>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</si>
  <si>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</si>
  <si>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</si>
  <si>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</si>
  <si>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</si>
  <si>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</si>
  <si>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</si>
  <si>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</si>
  <si>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</si>
  <si>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</si>
  <si>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</si>
  <si>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</si>
  <si>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</si>
  <si>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</si>
  <si>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</si>
  <si>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</si>
  <si>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</si>
  <si>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</si>
  <si>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</si>
  <si>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</si>
  <si>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</si>
  <si>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</si>
  <si>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</si>
  <si>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</si>
  <si>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</si>
  <si>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</si>
  <si>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</si>
  <si>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</si>
  <si>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</si>
  <si>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</si>
  <si>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</si>
  <si>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</si>
  <si>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</si>
  <si>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</si>
  <si>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</si>
  <si>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</si>
  <si>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</si>
  <si>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</si>
  <si>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</si>
  <si>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</si>
  <si>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</si>
  <si>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</si>
  <si>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</si>
  <si>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</si>
  <si>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</si>
  <si>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</si>
  <si>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</si>
  <si>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</si>
  <si>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</si>
  <si>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</si>
  <si>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</si>
  <si>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</si>
  <si>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</si>
  <si>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</si>
  <si>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</si>
  <si>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</si>
  <si>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</si>
  <si>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</si>
  <si>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</si>
  <si>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</si>
  <si>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</si>
  <si>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</si>
  <si>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</si>
  <si>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</si>
  <si>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</si>
  <si>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</si>
  <si>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</si>
  <si>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</si>
  <si>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</si>
  <si>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</si>
  <si>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</si>
  <si>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</si>
  <si>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</si>
  <si>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</si>
  <si>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</si>
  <si>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</si>
  <si>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</si>
  <si>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</si>
  <si>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</si>
  <si>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</si>
  <si>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</si>
  <si>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</si>
  <si>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</si>
  <si>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</si>
  <si>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</si>
  <si>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</si>
  <si>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</si>
  <si>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</si>
  <si>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</si>
  <si>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</si>
  <si>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</si>
  <si>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</si>
  <si>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</si>
  <si>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</si>
  <si>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</si>
  <si>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</si>
  <si>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</si>
  <si>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</si>
  <si>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</si>
  <si>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</si>
  <si>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</si>
  <si>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</si>
  <si>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</si>
  <si>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</si>
  <si>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</si>
  <si>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</si>
  <si>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</si>
  <si>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</si>
  <si>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</si>
  <si>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</si>
  <si>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</si>
  <si>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</si>
  <si>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</si>
  <si>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</si>
  <si>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</si>
  <si>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</si>
  <si>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</si>
  <si>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</si>
  <si>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</si>
  <si>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</si>
  <si>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</si>
  <si>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</si>
  <si>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</si>
  <si>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</si>
  <si>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</si>
  <si>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</si>
  <si>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</si>
  <si>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</si>
  <si>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</si>
  <si>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</si>
  <si>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</si>
  <si>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</si>
  <si>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</si>
  <si>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</si>
  <si>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</si>
  <si>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</si>
  <si>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</si>
  <si>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</si>
  <si>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</si>
  <si>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</si>
  <si>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</si>
  <si>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</si>
  <si>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</si>
  <si>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</si>
  <si>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</si>
  <si>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</si>
  <si>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</si>
  <si>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</si>
  <si>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</si>
  <si>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</si>
  <si>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</si>
  <si>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</si>
  <si>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</si>
  <si>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</si>
  <si>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</si>
  <si>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</si>
  <si>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</si>
  <si>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</si>
  <si>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</si>
  <si>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</si>
  <si>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</si>
  <si>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</si>
  <si>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</si>
  <si>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</si>
  <si>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</si>
  <si>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</si>
  <si>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</si>
  <si>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</si>
  <si>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</si>
  <si>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</si>
  <si>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</si>
  <si>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</si>
  <si>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</si>
  <si>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</si>
  <si>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</si>
  <si>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</si>
  <si>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</si>
  <si>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</si>
  <si>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</si>
  <si>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</si>
  <si>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</si>
  <si>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</si>
  <si>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</si>
  <si>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</si>
  <si>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</si>
  <si>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</si>
  <si>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</si>
  <si>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</si>
  <si>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</si>
  <si>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</si>
  <si>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</si>
  <si>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</si>
  <si>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</si>
  <si>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</si>
  <si>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</si>
  <si>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</si>
  <si>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</si>
  <si>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</si>
  <si>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</si>
  <si>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</si>
  <si>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</si>
  <si>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</si>
  <si>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</si>
  <si>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</si>
  <si>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</si>
  <si>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</si>
  <si>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</si>
  <si>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</si>
  <si>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</si>
  <si>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</si>
  <si>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</si>
  <si>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</si>
  <si>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</si>
  <si>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</si>
  <si>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</si>
  <si>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</si>
  <si>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</si>
  <si>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</si>
  <si>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</si>
  <si>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</si>
  <si>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</si>
  <si>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</si>
  <si>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</si>
  <si>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</si>
  <si>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</si>
  <si>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</si>
  <si>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</si>
  <si>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</si>
  <si>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</si>
  <si>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</si>
  <si>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</si>
  <si>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</si>
  <si>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</si>
  <si>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</si>
  <si>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</si>
  <si>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</si>
  <si>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</si>
  <si>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</si>
  <si>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</si>
  <si>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</si>
  <si>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</si>
  <si>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</si>
  <si>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</si>
  <si>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</si>
  <si>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</si>
  <si>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</si>
  <si>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</si>
  <si>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</si>
  <si>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</si>
  <si>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</si>
  <si>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</si>
  <si>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</si>
  <si>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</si>
  <si>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</si>
  <si>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</si>
  <si>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</si>
  <si>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</si>
  <si>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</si>
  <si>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</si>
  <si>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</si>
  <si>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</si>
  <si>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</si>
  <si>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</si>
  <si>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</si>
  <si>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</si>
  <si>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</si>
  <si>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</si>
  <si>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</si>
  <si>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</si>
  <si>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</si>
  <si>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</si>
  <si>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</si>
  <si>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</si>
  <si>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</si>
  <si>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</si>
  <si>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</si>
  <si>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</si>
  <si>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</si>
  <si>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</si>
  <si>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</si>
  <si>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</si>
  <si>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</si>
  <si>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</si>
  <si>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</si>
  <si>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</si>
  <si>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</si>
  <si>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</si>
  <si>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</si>
  <si>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</si>
  <si>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</si>
  <si>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</si>
  <si>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</si>
  <si>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</si>
  <si>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</si>
  <si>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</si>
  <si>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</si>
  <si>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</si>
  <si>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</si>
  <si>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</si>
  <si>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</si>
  <si>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</si>
  <si>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</si>
  <si>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</si>
  <si>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</si>
  <si>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</si>
  <si>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</si>
  <si>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</si>
  <si>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</si>
  <si>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</si>
  <si>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</si>
  <si>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</si>
  <si>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</si>
  <si>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</si>
  <si>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</si>
  <si>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</si>
  <si>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</si>
  <si>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</si>
  <si>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</si>
  <si>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</si>
  <si>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</si>
  <si>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</si>
  <si>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</si>
  <si>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</si>
  <si>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</si>
  <si>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</si>
  <si>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</si>
  <si>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</si>
  <si>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</si>
  <si>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</si>
  <si>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</si>
  <si>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</si>
  <si>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</si>
  <si>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</si>
  <si>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</si>
  <si>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</si>
  <si>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</si>
  <si>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</si>
  <si>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</si>
  <si>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</si>
  <si>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</si>
  <si>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</si>
  <si>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</si>
  <si>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</si>
  <si>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</si>
  <si>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</si>
  <si>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</si>
  <si>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</si>
  <si>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</si>
  <si>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</si>
  <si>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</si>
  <si>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</si>
  <si>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</si>
  <si>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</si>
  <si>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</si>
  <si>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</si>
  <si>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</si>
  <si>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</si>
  <si>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</si>
  <si>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</si>
  <si>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</si>
  <si>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</si>
  <si>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</si>
  <si>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</si>
  <si>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</si>
  <si>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</si>
  <si>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</si>
  <si>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</si>
  <si>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</si>
  <si>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</si>
  <si>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</si>
  <si>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</si>
  <si>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</si>
  <si>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</si>
  <si>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</si>
  <si>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</si>
  <si>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</si>
  <si>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</si>
  <si>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</si>
  <si>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</si>
  <si>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</si>
  <si>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</si>
  <si>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</si>
  <si>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</si>
  <si>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</si>
  <si>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</si>
  <si>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</si>
  <si>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</si>
  <si>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</si>
  <si>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</si>
  <si>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</si>
  <si>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</si>
  <si>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</si>
  <si>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</si>
  <si>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</si>
  <si>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</si>
  <si>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</si>
  <si>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</si>
  <si>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</si>
  <si>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</si>
  <si>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</si>
  <si>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</si>
  <si>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</si>
  <si>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</si>
  <si>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</si>
  <si>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</si>
  <si>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</si>
  <si>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</si>
  <si>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</si>
  <si>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</si>
  <si>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</si>
  <si>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</si>
  <si>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</si>
  <si>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</si>
  <si>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</si>
  <si>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</si>
  <si>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</si>
  <si>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</si>
  <si>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</si>
  <si>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</si>
  <si>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</si>
  <si>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</si>
  <si>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</si>
  <si>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</si>
  <si>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</si>
  <si>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</si>
  <si>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</si>
  <si>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</si>
  <si>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</si>
  <si>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</si>
  <si>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</si>
  <si>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</si>
  <si>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</si>
  <si>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</si>
  <si>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</si>
  <si>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</si>
  <si>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</si>
  <si>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</si>
  <si>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</si>
  <si>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</si>
  <si>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</si>
  <si>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</si>
  <si>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</si>
  <si>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</si>
  <si>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</si>
  <si>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</si>
  <si>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</si>
  <si>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</si>
  <si>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</si>
  <si>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</si>
  <si>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</si>
  <si>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</si>
  <si>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</si>
  <si>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</si>
  <si>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</si>
  <si>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</si>
  <si>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</si>
  <si>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</si>
  <si>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</si>
  <si>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</si>
  <si>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</si>
  <si>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</si>
  <si>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</si>
  <si>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</si>
  <si>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</si>
  <si>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</si>
  <si>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</si>
  <si>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</si>
  <si>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</si>
  <si>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</si>
  <si>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</si>
  <si>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</si>
  <si>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</si>
  <si>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</si>
  <si>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</si>
  <si>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</si>
  <si>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</si>
  <si>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</si>
  <si>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</si>
  <si>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</si>
  <si>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</si>
  <si>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</si>
  <si>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</si>
  <si>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</si>
  <si>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</si>
  <si>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</si>
  <si>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</si>
  <si>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</si>
  <si>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</si>
  <si>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</si>
  <si>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</si>
  <si>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</si>
  <si>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</si>
  <si>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</si>
  <si>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</si>
  <si>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</si>
  <si>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</si>
  <si>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</si>
  <si>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</si>
  <si>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</si>
  <si>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</si>
  <si>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</si>
  <si>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</si>
  <si>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</si>
  <si>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</si>
  <si>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</si>
  <si>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</si>
  <si>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</si>
  <si>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</si>
  <si>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</si>
  <si>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</si>
  <si>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</si>
  <si>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</si>
  <si>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</si>
  <si>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</si>
  <si>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</si>
  <si>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</si>
  <si>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</si>
  <si>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</si>
  <si>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</si>
  <si>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</si>
  <si>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</si>
  <si>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</si>
  <si>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</si>
  <si>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</si>
  <si>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</si>
  <si>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</si>
  <si>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</si>
  <si>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</si>
  <si>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</si>
  <si>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</si>
  <si>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</si>
  <si>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</si>
  <si>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</si>
  <si>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</si>
  <si>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</si>
  <si>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</si>
  <si>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</si>
  <si>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</si>
  <si>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</si>
  <si>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</si>
  <si>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</si>
  <si>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</si>
  <si>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</si>
  <si>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</si>
  <si>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</si>
  <si>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</si>
  <si>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</si>
  <si>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</si>
  <si>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</si>
  <si>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</si>
  <si>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</si>
  <si>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</si>
  <si>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</si>
  <si>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</si>
  <si>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</si>
  <si>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</si>
  <si>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</si>
  <si>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</si>
  <si>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</si>
  <si>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</si>
  <si>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</si>
  <si>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</si>
  <si>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</si>
  <si>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</si>
  <si>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</si>
  <si>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</si>
  <si>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</si>
  <si>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</si>
  <si>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</si>
  <si>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</si>
  <si>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</si>
  <si>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</si>
  <si>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</si>
  <si>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</si>
  <si>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</si>
  <si>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</si>
  <si>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</si>
  <si>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</si>
  <si>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</si>
  <si>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</si>
  <si>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</si>
  <si>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</si>
  <si>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</si>
  <si>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</si>
  <si>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</si>
  <si>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</si>
  <si>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</si>
  <si>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</si>
  <si>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</si>
  <si>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</si>
  <si>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</si>
  <si>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</si>
  <si>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</si>
  <si>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</si>
  <si>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</si>
  <si>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</si>
  <si>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</si>
  <si>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</si>
  <si>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</si>
  <si>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</si>
  <si>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</si>
  <si>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</si>
  <si>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</si>
  <si>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</si>
  <si>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</si>
  <si>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</si>
  <si>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</si>
  <si>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</si>
  <si>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</si>
  <si>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</si>
  <si>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</si>
  <si>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</si>
  <si>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</si>
  <si>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</si>
  <si>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</si>
  <si>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</si>
  <si>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</si>
  <si>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</si>
  <si>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</si>
  <si>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</si>
  <si>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</si>
  <si>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</si>
  <si>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</si>
  <si>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</si>
  <si>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</si>
  <si>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</si>
  <si>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</si>
  <si>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</si>
  <si>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</si>
  <si>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</si>
  <si>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</si>
  <si>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</si>
  <si>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</si>
  <si>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</si>
  <si>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</si>
  <si>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</si>
  <si>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</si>
  <si>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</si>
  <si>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</si>
  <si>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</si>
  <si>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</si>
  <si>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</si>
  <si>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</si>
  <si>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</si>
  <si>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</si>
  <si>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</si>
  <si>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</si>
  <si>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</si>
  <si>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</si>
  <si>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</si>
  <si>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</si>
  <si>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</si>
  <si>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</si>
  <si>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</si>
  <si>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</si>
  <si>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</si>
  <si>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</si>
  <si>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</si>
  <si>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</si>
  <si>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</si>
  <si>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</si>
  <si>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</si>
  <si>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</si>
  <si>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</si>
  <si>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</si>
  <si>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</si>
  <si>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</si>
  <si>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</si>
  <si>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</si>
  <si>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</si>
  <si>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</si>
  <si>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</si>
  <si>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</si>
  <si>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</si>
  <si>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</si>
  <si>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</si>
  <si>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</si>
  <si>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</si>
  <si>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</si>
  <si>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</si>
  <si>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</si>
  <si>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</si>
  <si>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</si>
  <si>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</si>
  <si>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</si>
  <si>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</si>
  <si>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</si>
  <si>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</si>
  <si>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</si>
  <si>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</si>
  <si>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</si>
  <si>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</si>
  <si>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</si>
  <si>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</si>
  <si>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</si>
  <si>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</si>
  <si>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</si>
  <si>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</si>
  <si>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</si>
  <si>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</si>
  <si>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</si>
  <si>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</si>
  <si>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</si>
  <si>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</si>
  <si>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</si>
  <si>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</si>
  <si>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</si>
  <si>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</si>
  <si>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</si>
  <si>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</si>
  <si>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</si>
  <si>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</si>
  <si>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</si>
  <si>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</si>
  <si>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</si>
  <si>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</si>
  <si>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</si>
  <si>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</si>
  <si>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</si>
  <si>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</si>
  <si>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</si>
  <si>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</si>
  <si>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</si>
  <si>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</si>
  <si>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</si>
  <si>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</si>
  <si>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</si>
  <si>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</si>
  <si>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</si>
  <si>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</si>
  <si>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</si>
  <si>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</si>
  <si>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</si>
  <si>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</si>
  <si>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</si>
  <si>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</si>
  <si>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</si>
  <si>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</si>
  <si>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</si>
  <si>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</si>
  <si>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</si>
  <si>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</si>
  <si>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</si>
  <si>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</si>
  <si>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</si>
  <si>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</si>
  <si>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</si>
  <si>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</si>
  <si>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</si>
  <si>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</si>
  <si>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</si>
  <si>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</si>
  <si>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</si>
  <si>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</si>
  <si>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</si>
  <si>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</si>
  <si>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</si>
  <si>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</si>
  <si>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</si>
  <si>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</si>
  <si>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</si>
  <si>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</si>
  <si>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</si>
  <si>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</si>
  <si>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</si>
  <si>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</si>
  <si>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</si>
  <si>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</si>
  <si>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</si>
  <si>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</si>
  <si>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</si>
  <si>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</si>
  <si>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</si>
  <si>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</si>
  <si>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</si>
  <si>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</si>
  <si>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</si>
  <si>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</si>
  <si>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</si>
  <si>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</si>
  <si>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</si>
  <si>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</si>
  <si>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</si>
  <si>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</si>
  <si>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</si>
  <si>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</si>
  <si>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</si>
  <si>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</si>
  <si>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</si>
  <si>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</si>
  <si>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</si>
  <si>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</si>
  <si>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</si>
  <si>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</si>
  <si>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</si>
  <si>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</si>
  <si>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</si>
  <si>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</si>
  <si>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</si>
  <si>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</si>
  <si>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</si>
  <si>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</si>
  <si>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</si>
  <si>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</si>
  <si>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</si>
  <si>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</si>
  <si>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</si>
  <si>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</si>
  <si>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</si>
  <si>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</si>
  <si>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</si>
  <si>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</si>
  <si>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</si>
  <si>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</si>
  <si>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</si>
  <si>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</si>
  <si>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</si>
  <si>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</si>
  <si>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</si>
  <si>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</si>
  <si>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</si>
  <si>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</si>
  <si>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</si>
  <si>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</si>
  <si>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</si>
  <si>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</si>
  <si>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</si>
  <si>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</si>
  <si>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</si>
  <si>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</si>
  <si>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</si>
  <si>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</si>
  <si>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</si>
  <si>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</si>
  <si>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</si>
  <si>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</si>
  <si>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</si>
  <si>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</si>
  <si>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</si>
  <si>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</si>
  <si>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</si>
  <si>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</si>
  <si>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</si>
  <si>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</si>
  <si>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</si>
  <si>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</si>
  <si>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</si>
  <si>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</si>
  <si>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</si>
  <si>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</si>
  <si>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</si>
  <si>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</si>
  <si>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</si>
  <si>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</si>
  <si>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</si>
  <si>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</si>
  <si>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</si>
  <si>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</si>
  <si>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</si>
  <si>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</si>
  <si>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</si>
  <si>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</si>
  <si>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</si>
  <si>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</si>
  <si>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</si>
  <si>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</si>
  <si>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</si>
  <si>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</si>
  <si>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</si>
  <si>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</si>
  <si>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</si>
  <si>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</si>
  <si>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</si>
  <si>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</si>
  <si>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</si>
  <si>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</si>
  <si>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</si>
  <si>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</si>
  <si>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</si>
  <si>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</si>
  <si>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</si>
  <si>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</si>
  <si>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</si>
  <si>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</si>
  <si>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</si>
  <si>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</si>
  <si>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</si>
  <si>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</si>
  <si>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</si>
  <si>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</si>
  <si>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</si>
  <si>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</si>
  <si>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</si>
  <si>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</si>
  <si>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</si>
  <si>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</si>
  <si>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</si>
  <si>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</si>
  <si>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</si>
  <si>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</si>
  <si>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</si>
  <si>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</si>
  <si>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</si>
  <si>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</si>
  <si>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</si>
  <si>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</si>
  <si>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</si>
  <si>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</si>
  <si>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</si>
  <si>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</si>
  <si>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</si>
  <si>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</si>
  <si>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</si>
  <si>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</si>
  <si>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</si>
  <si>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</si>
  <si>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</si>
  <si>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</si>
  <si>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</si>
  <si>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</si>
  <si>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</si>
  <si>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</si>
  <si>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</si>
  <si>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</si>
  <si>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</si>
  <si>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</si>
  <si>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</si>
  <si>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</si>
  <si>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</si>
  <si>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</si>
  <si>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</si>
  <si>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</si>
  <si>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</si>
  <si>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</si>
  <si>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</si>
  <si>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</si>
  <si>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</si>
  <si>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</si>
  <si>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</si>
  <si>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</si>
  <si>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</si>
  <si>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</si>
  <si>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</si>
  <si>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</si>
  <si>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</si>
  <si>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</si>
  <si>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</si>
  <si>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</si>
  <si>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</si>
  <si>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</si>
  <si>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</si>
  <si>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</si>
  <si>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</si>
  <si>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</si>
  <si>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</si>
  <si>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</si>
  <si>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</si>
  <si>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</si>
  <si>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</si>
  <si>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</si>
  <si>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</si>
  <si>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</si>
  <si>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</si>
  <si>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</si>
  <si>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</si>
  <si>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</si>
  <si>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</si>
  <si>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</si>
  <si>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</si>
  <si>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</si>
  <si>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</si>
  <si>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</si>
  <si>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</si>
  <si>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</si>
  <si>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</si>
  <si>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</si>
  <si>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</si>
  <si>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</si>
  <si>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</si>
  <si>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</si>
  <si>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</si>
  <si>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</si>
  <si>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</si>
  <si>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</si>
  <si>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</si>
  <si>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</si>
  <si>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</si>
  <si>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</si>
  <si>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</si>
  <si>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</si>
  <si>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</si>
  <si>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</si>
  <si>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</si>
  <si>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</si>
  <si>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</si>
  <si>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</si>
  <si>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</si>
  <si>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</si>
  <si>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</si>
  <si>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</si>
  <si>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</si>
  <si>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</si>
  <si>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</si>
  <si>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</si>
  <si>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</si>
  <si>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</si>
  <si>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</si>
  <si>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</si>
  <si>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</si>
  <si>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</si>
  <si>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</si>
  <si>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</si>
  <si>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</si>
  <si>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</si>
  <si>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</si>
  <si>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</si>
  <si>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</si>
  <si>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</si>
  <si>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</si>
  <si>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</si>
  <si>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</si>
  <si>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</si>
  <si>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</si>
  <si>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</si>
  <si>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</si>
  <si>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</si>
  <si>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</si>
  <si>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</si>
  <si>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</si>
  <si>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</si>
  <si>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</si>
  <si>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</si>
  <si>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</si>
  <si>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</si>
  <si>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</si>
  <si>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</si>
  <si>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</si>
  <si>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</si>
  <si>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</si>
  <si>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</si>
  <si>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</si>
  <si>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</si>
  <si>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</si>
  <si>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</si>
  <si>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</si>
  <si>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</si>
  <si>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</si>
  <si>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</si>
  <si>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</si>
  <si>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</si>
  <si>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</si>
  <si>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</si>
  <si>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</si>
  <si>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</si>
  <si>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</si>
  <si>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</si>
  <si>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</si>
  <si>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</si>
  <si>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</si>
  <si>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</si>
  <si>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</si>
  <si>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</si>
  <si>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</si>
  <si>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</si>
  <si>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</si>
  <si>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</si>
  <si>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</si>
  <si>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</si>
  <si>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</si>
  <si>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</si>
  <si>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</si>
  <si>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</si>
  <si>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</si>
  <si>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</si>
  <si>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</si>
  <si>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</si>
  <si>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</si>
  <si>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</si>
  <si>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</si>
  <si>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</si>
  <si>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</si>
  <si>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</si>
  <si>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</si>
  <si>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</si>
  <si>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</si>
  <si>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</si>
  <si>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</si>
  <si>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</si>
  <si>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</si>
  <si>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</si>
  <si>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</si>
  <si>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</si>
  <si>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</si>
  <si>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</si>
  <si>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</si>
  <si>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</si>
  <si>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</si>
  <si>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</si>
  <si>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</si>
  <si>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</si>
  <si>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</si>
  <si>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</si>
  <si>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</si>
  <si>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</si>
  <si>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</si>
  <si>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</si>
  <si>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</si>
  <si>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</si>
  <si>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</si>
  <si>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</si>
  <si>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</si>
  <si>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</si>
  <si>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</si>
  <si>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</si>
  <si>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</si>
  <si>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</si>
  <si>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</si>
  <si>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</si>
  <si>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</si>
  <si>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</si>
  <si>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</si>
  <si>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</si>
  <si>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</si>
  <si>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</si>
  <si>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</si>
  <si>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</si>
  <si>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</si>
  <si>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</si>
  <si>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</si>
  <si>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</si>
  <si>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</si>
  <si>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</si>
  <si>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</si>
  <si>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</si>
  <si>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</si>
  <si>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</si>
  <si>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</si>
  <si>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</si>
  <si>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</si>
  <si>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</si>
  <si>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</si>
  <si>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</si>
  <si>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</si>
  <si>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</si>
  <si>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</si>
  <si>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</si>
  <si>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</si>
  <si>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</si>
  <si>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</si>
  <si>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</si>
  <si>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</si>
  <si>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</si>
  <si>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</si>
  <si>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</si>
  <si>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</si>
  <si>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</si>
  <si>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</si>
  <si>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</si>
  <si>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</si>
  <si>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</si>
  <si>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</si>
  <si>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</si>
  <si>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</si>
  <si>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</si>
  <si>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</si>
  <si>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</si>
  <si>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</si>
  <si>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</si>
  <si>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</si>
  <si>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</si>
  <si>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</si>
  <si>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</si>
  <si>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</si>
  <si>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</si>
  <si>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</si>
  <si>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</si>
  <si>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</si>
  <si>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</si>
  <si>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</si>
  <si>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</si>
  <si>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</si>
  <si>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</si>
  <si>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</si>
  <si>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</si>
  <si>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</si>
  <si>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</si>
  <si>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</si>
  <si>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</si>
  <si>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</si>
  <si>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</si>
  <si>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</si>
  <si>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</si>
  <si>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</si>
  <si>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</si>
  <si>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</si>
  <si>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</si>
  <si>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</si>
  <si>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</si>
  <si>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</si>
  <si>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</si>
  <si>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</si>
  <si>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</si>
  <si>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</si>
  <si>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</si>
  <si>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</si>
  <si>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</si>
  <si>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</si>
  <si>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</si>
  <si>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</si>
  <si>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</si>
  <si>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</si>
  <si>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</si>
  <si>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</si>
  <si>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</si>
  <si>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</si>
  <si>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</si>
  <si>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</si>
  <si>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</si>
  <si>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</si>
  <si>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</si>
  <si>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</si>
  <si>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</si>
  <si>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</si>
  <si>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</si>
  <si>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</si>
  <si>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</si>
  <si>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</si>
  <si>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</si>
  <si>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</si>
  <si>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</si>
  <si>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</si>
  <si>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</si>
  <si>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</si>
  <si>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</si>
  <si>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</si>
  <si>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</si>
  <si>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</si>
  <si>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</si>
  <si>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</si>
  <si>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</si>
  <si>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</si>
  <si>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</si>
  <si>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</si>
  <si>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</si>
  <si>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</si>
  <si>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</si>
  <si>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</si>
  <si>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</si>
  <si>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</si>
  <si>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</si>
  <si>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</si>
  <si>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</si>
  <si>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</si>
  <si>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</si>
  <si>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</si>
  <si>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</si>
  <si>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</si>
  <si>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</si>
  <si>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</si>
  <si>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</si>
  <si>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</si>
  <si>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</si>
  <si>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</si>
  <si>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</si>
  <si>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</si>
  <si>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</si>
  <si>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</si>
  <si>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</si>
  <si>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</si>
  <si>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</si>
  <si>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</si>
  <si>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</si>
  <si>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</si>
  <si>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</si>
  <si>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</si>
  <si>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</si>
  <si>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</si>
  <si>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</si>
  <si>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</si>
  <si>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</si>
  <si>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</si>
  <si>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</si>
  <si>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</si>
  <si>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</si>
  <si>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</si>
  <si>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</si>
  <si>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</si>
  <si>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</si>
  <si>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</si>
  <si>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</si>
  <si>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</si>
  <si>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</si>
  <si>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</si>
  <si>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</si>
  <si>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</si>
  <si>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</si>
  <si>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</si>
  <si>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</si>
  <si>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</si>
  <si>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</si>
  <si>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</si>
  <si>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</si>
  <si>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</si>
  <si>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</si>
  <si>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</si>
  <si>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</si>
  <si>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</si>
  <si>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</si>
  <si>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</si>
  <si>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</si>
  <si>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</si>
  <si>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</si>
  <si>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</si>
  <si>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</si>
  <si>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</si>
  <si>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</si>
  <si>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</si>
  <si>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</si>
  <si>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</si>
  <si>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</si>
  <si>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</si>
  <si>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</si>
  <si>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</si>
  <si>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</si>
  <si>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</si>
  <si>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</si>
  <si>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</si>
  <si>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</si>
  <si>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</si>
  <si>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</si>
  <si>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</si>
  <si>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</si>
  <si>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</si>
  <si>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</si>
  <si>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</si>
  <si>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</si>
  <si>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</si>
  <si>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</si>
  <si>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</si>
  <si>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</si>
  <si>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</si>
  <si>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</si>
  <si>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</si>
  <si>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</si>
  <si>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</si>
  <si>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</si>
  <si>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</si>
  <si>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</si>
  <si>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</si>
  <si>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</si>
  <si>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</si>
  <si>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</si>
  <si>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</si>
  <si>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</si>
  <si>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</si>
  <si>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</si>
  <si>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</si>
  <si>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</si>
  <si>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</si>
  <si>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</si>
  <si>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</si>
  <si>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</si>
  <si>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</si>
  <si>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</si>
  <si>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</si>
  <si>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</si>
  <si>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</si>
  <si>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</si>
  <si>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</si>
  <si>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</si>
  <si>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</si>
  <si>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</si>
  <si>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</si>
  <si>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</si>
  <si>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</si>
  <si>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</si>
  <si>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</si>
  <si>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</si>
  <si>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</si>
  <si>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</si>
  <si>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</si>
  <si>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</si>
  <si>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</si>
  <si>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</si>
  <si>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</si>
  <si>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</si>
  <si>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</si>
  <si>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</si>
  <si>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</si>
  <si>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</si>
  <si>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</si>
  <si>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</si>
  <si>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</si>
  <si>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</si>
  <si>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</si>
  <si>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</si>
  <si>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</si>
  <si>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</si>
  <si>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</si>
  <si>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</si>
  <si>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</si>
  <si>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</si>
  <si>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</si>
  <si>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</si>
  <si>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</si>
  <si>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</si>
  <si>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</si>
  <si>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</si>
  <si>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</si>
  <si>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</si>
  <si>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</si>
  <si>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</si>
  <si>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</si>
  <si>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</si>
  <si>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</si>
  <si>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</si>
  <si>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</si>
  <si>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</si>
  <si>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</si>
  <si>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</si>
  <si>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</si>
  <si>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</si>
  <si>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</si>
  <si>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</si>
  <si>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</si>
  <si>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</si>
  <si>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</si>
  <si>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</si>
  <si>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</si>
  <si>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</si>
  <si>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</si>
  <si>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</si>
  <si>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</si>
  <si>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</si>
  <si>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</si>
  <si>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</si>
  <si>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</si>
  <si>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</si>
  <si>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</si>
  <si>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</si>
  <si>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</si>
  <si>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</si>
  <si>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</si>
  <si>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</si>
  <si>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</si>
  <si>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</si>
  <si>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</si>
  <si>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</si>
  <si>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</si>
  <si>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</si>
  <si>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</si>
  <si>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</si>
  <si>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</si>
  <si>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</si>
  <si>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</si>
  <si>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</si>
  <si>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</si>
  <si>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</si>
  <si>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</si>
  <si>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</si>
  <si>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</si>
  <si>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</si>
  <si>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</si>
  <si>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</si>
  <si>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</si>
  <si>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</si>
  <si>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</si>
  <si>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</si>
  <si>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</si>
  <si>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</si>
  <si>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</si>
  <si>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</si>
  <si>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</si>
  <si>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</si>
  <si>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</si>
  <si>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</si>
  <si>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</si>
  <si>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</si>
  <si>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</si>
  <si>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</si>
  <si>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</si>
  <si>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</si>
  <si>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</si>
  <si>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</si>
  <si>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</si>
  <si>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</si>
  <si>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</si>
  <si>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</si>
  <si>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</si>
  <si>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</si>
  <si>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</si>
  <si>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</si>
  <si>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</si>
  <si>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</si>
  <si>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</si>
  <si>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</si>
  <si>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</si>
  <si>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</si>
  <si>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</si>
  <si>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</si>
  <si>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</si>
  <si>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</si>
  <si>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</si>
  <si>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</si>
  <si>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</si>
  <si>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</si>
  <si>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</si>
  <si>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</si>
  <si>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</si>
  <si>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</si>
  <si>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</si>
  <si>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</si>
  <si>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</si>
  <si>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</si>
  <si>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</si>
  <si>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</si>
  <si>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</si>
  <si>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</si>
  <si>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</si>
  <si>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</si>
  <si>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</si>
  <si>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</si>
  <si>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</si>
  <si>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</si>
  <si>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</si>
  <si>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</si>
  <si>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</si>
  <si>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</si>
  <si>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</si>
  <si>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</si>
  <si>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</si>
  <si>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</si>
  <si>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</si>
  <si>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</si>
  <si>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</si>
  <si>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</si>
  <si>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</si>
  <si>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</si>
  <si>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</si>
  <si>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</si>
  <si>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</si>
  <si>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</si>
  <si>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</si>
  <si>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</si>
  <si>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</si>
  <si>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</si>
  <si>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</si>
  <si>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</si>
  <si>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</si>
  <si>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</si>
  <si>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</si>
  <si>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</si>
  <si>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</si>
  <si>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</si>
  <si>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</si>
  <si>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</si>
  <si>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</si>
  <si>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</si>
  <si>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</si>
  <si>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</si>
  <si>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</si>
  <si>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</si>
  <si>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</si>
  <si>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</si>
  <si>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</si>
  <si>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</si>
  <si>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</si>
  <si>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</si>
  <si>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</si>
  <si>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</si>
  <si>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</si>
  <si>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</si>
  <si>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</si>
  <si>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</si>
  <si>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</si>
  <si>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</si>
  <si>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</si>
  <si>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</si>
  <si>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</si>
  <si>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</si>
  <si>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</si>
  <si>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</si>
  <si>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</si>
  <si>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</si>
  <si>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</si>
  <si>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</si>
  <si>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</si>
  <si>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</si>
  <si>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</si>
  <si>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</si>
  <si>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</si>
  <si>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</si>
  <si>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</si>
  <si>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</si>
  <si>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</si>
  <si>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</si>
  <si>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</si>
  <si>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</si>
  <si>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</si>
  <si>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</si>
  <si>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</si>
  <si>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</si>
  <si>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</si>
  <si>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</si>
  <si>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</si>
  <si>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</si>
  <si>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</si>
  <si>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</si>
  <si>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</si>
  <si>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</si>
  <si>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</si>
  <si>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</si>
  <si>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</si>
  <si>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</si>
  <si>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</si>
  <si>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</si>
  <si>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</si>
  <si>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</si>
  <si>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</si>
  <si>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</si>
  <si>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</si>
  <si>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</si>
  <si>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</si>
  <si>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</si>
  <si>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</si>
  <si>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</si>
  <si>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</si>
  <si>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</si>
  <si>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</si>
  <si>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</si>
  <si>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</si>
  <si>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</si>
  <si>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</si>
  <si>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</si>
  <si>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</si>
  <si>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</si>
  <si>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</si>
  <si>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</si>
  <si>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</si>
  <si>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</si>
  <si>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</si>
  <si>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</si>
  <si>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</si>
  <si>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</si>
  <si>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</si>
  <si>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</si>
  <si>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</si>
  <si>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</si>
  <si>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</si>
  <si>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</si>
  <si>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</si>
  <si>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</si>
  <si>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</si>
  <si>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</si>
  <si>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</si>
  <si>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</si>
  <si>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</si>
  <si>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</si>
  <si>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</si>
  <si>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</si>
  <si>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</si>
  <si>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</si>
  <si>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</si>
  <si>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</si>
  <si>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</si>
  <si>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</si>
  <si>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</si>
  <si>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</si>
  <si>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</si>
  <si>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</si>
  <si>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</si>
  <si>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</si>
  <si>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</si>
  <si>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</si>
  <si>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</si>
  <si>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</si>
  <si>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</si>
  <si>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</si>
  <si>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</si>
  <si>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</si>
  <si>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</si>
  <si>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</si>
  <si>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</si>
  <si>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</si>
  <si>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</si>
  <si>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</si>
  <si>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</si>
  <si>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</si>
  <si>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</si>
  <si>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</si>
  <si>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</si>
  <si>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</si>
  <si>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</si>
  <si>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</si>
  <si>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</si>
  <si>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</si>
  <si>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</si>
  <si>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</si>
  <si>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</si>
  <si>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</si>
  <si>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</si>
  <si>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</si>
  <si>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</si>
  <si>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</si>
  <si>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</si>
  <si>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</si>
  <si>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</si>
  <si>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</si>
  <si>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</si>
  <si>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</si>
  <si>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</si>
  <si>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</si>
  <si>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</si>
  <si>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</si>
  <si>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</si>
  <si>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</si>
  <si>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</si>
  <si>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</si>
  <si>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</si>
  <si>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</si>
  <si>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</si>
  <si>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</si>
  <si>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</si>
  <si>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</si>
  <si>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</si>
  <si>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</si>
  <si>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</si>
  <si>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</si>
  <si>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</si>
  <si>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</si>
  <si>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</si>
  <si>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</si>
  <si>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</si>
  <si>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</si>
  <si>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</si>
  <si>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</si>
  <si>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</si>
  <si>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</si>
  <si>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</si>
  <si>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</si>
  <si>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</si>
  <si>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</si>
  <si>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</si>
  <si>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</si>
  <si>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</si>
  <si>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</si>
  <si>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</si>
  <si>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</si>
  <si>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</si>
  <si>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</si>
  <si>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</si>
  <si>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</si>
  <si>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</si>
  <si>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</si>
  <si>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</si>
  <si>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</si>
  <si>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</si>
  <si>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</si>
  <si>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</si>
  <si>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</si>
  <si>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</si>
  <si>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</si>
  <si>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</si>
  <si>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</si>
  <si>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</si>
  <si>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</si>
  <si>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</si>
  <si>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</si>
  <si>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</si>
  <si>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</si>
  <si>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</si>
  <si>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</si>
  <si>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</si>
  <si>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</si>
  <si>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</si>
  <si>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</si>
  <si>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</si>
  <si>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</si>
  <si>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</si>
  <si>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</si>
  <si>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</si>
  <si>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</si>
  <si>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</si>
  <si>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</si>
  <si>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</si>
  <si>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</si>
  <si>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</si>
  <si>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</si>
  <si>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</si>
  <si>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</si>
  <si>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</si>
  <si>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</si>
  <si>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</si>
  <si>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</si>
  <si>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</si>
  <si>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</si>
  <si>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</si>
  <si>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</si>
  <si>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</si>
  <si>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</si>
  <si>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</si>
  <si>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</si>
  <si>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</si>
  <si>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</si>
  <si>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</si>
  <si>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</si>
  <si>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</si>
  <si>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</si>
  <si>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</si>
  <si>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</si>
  <si>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</si>
  <si>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</si>
  <si>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</si>
  <si>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</si>
  <si>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</si>
  <si>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</si>
  <si>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</si>
  <si>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</si>
  <si>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</si>
  <si>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</si>
  <si>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</si>
  <si>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</si>
  <si>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</si>
  <si>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</si>
  <si>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</si>
  <si>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</si>
  <si>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</si>
  <si>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</si>
  <si>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</si>
  <si>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</si>
  <si>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</si>
  <si>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</si>
  <si>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</si>
  <si>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</si>
  <si>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</si>
  <si>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</si>
  <si>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</si>
  <si>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</si>
  <si>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</si>
  <si>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</si>
  <si>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</si>
  <si>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</si>
  <si>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</si>
  <si>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</si>
  <si>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</si>
  <si>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</si>
  <si>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</si>
  <si>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</si>
  <si>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</si>
  <si>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</si>
  <si>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</si>
  <si>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</si>
  <si>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</si>
  <si>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</si>
  <si>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</si>
  <si>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</si>
  <si>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</si>
  <si>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</si>
  <si>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</si>
  <si>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</si>
  <si>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</si>
  <si>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</si>
  <si>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</si>
  <si>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</si>
  <si>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</si>
  <si>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</si>
  <si>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</si>
  <si>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</si>
  <si>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</si>
  <si>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</si>
  <si>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</si>
  <si>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</si>
  <si>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</si>
  <si>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</si>
  <si>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</si>
  <si>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</si>
  <si>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</si>
  <si>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</si>
  <si>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</si>
  <si>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</si>
  <si>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</si>
  <si>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</si>
  <si>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</si>
  <si>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</si>
  <si>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</si>
  <si>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</si>
  <si>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</si>
  <si>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</si>
  <si>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</si>
  <si>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</si>
  <si>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</si>
  <si>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</si>
  <si>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</si>
  <si>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</si>
  <si>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</si>
  <si>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</si>
  <si>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</si>
  <si>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</si>
  <si>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</si>
  <si>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</si>
  <si>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</si>
  <si>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</si>
  <si>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</si>
  <si>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</si>
  <si>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</si>
  <si>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</si>
  <si>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</si>
  <si>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</si>
  <si>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</si>
  <si>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</si>
  <si>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</si>
  <si>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</si>
  <si>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</si>
  <si>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</si>
  <si>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</si>
  <si>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</si>
  <si>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</si>
  <si>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</si>
  <si>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</si>
  <si>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</si>
  <si>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</si>
  <si>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</si>
  <si>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</si>
  <si>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</si>
  <si>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</si>
  <si>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</si>
  <si>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</si>
  <si>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</si>
  <si>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</si>
  <si>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</si>
  <si>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</si>
  <si>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</si>
  <si>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</si>
  <si>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</si>
  <si>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</si>
  <si>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</si>
  <si>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</si>
  <si>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</si>
  <si>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</si>
  <si>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</si>
  <si>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</si>
  <si>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</si>
  <si>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</si>
  <si>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</si>
  <si>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</si>
  <si>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</si>
  <si>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</si>
  <si>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</si>
  <si>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</si>
  <si>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</si>
  <si>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</si>
  <si>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</si>
  <si>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</si>
  <si>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</si>
  <si>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</si>
  <si>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</si>
  <si>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</si>
  <si>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</si>
  <si>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</si>
  <si>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</si>
  <si>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</si>
  <si>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</si>
  <si>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</si>
  <si>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</si>
  <si>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</si>
  <si>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</si>
  <si>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</si>
  <si>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</si>
  <si>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</si>
  <si>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</si>
  <si>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</si>
  <si>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</si>
  <si>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</si>
  <si>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</si>
  <si>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</si>
  <si>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</si>
  <si>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</si>
  <si>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</si>
  <si>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</si>
  <si>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</si>
  <si>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</si>
  <si>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</si>
  <si>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</si>
  <si>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</si>
  <si>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</si>
  <si>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</si>
  <si>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</si>
  <si>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</si>
  <si>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</si>
  <si>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</si>
  <si>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</si>
  <si>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</si>
  <si>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</si>
  <si>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</si>
  <si>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</si>
  <si>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</si>
  <si>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</si>
  <si>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</si>
  <si>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</si>
  <si>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</si>
  <si>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</si>
  <si>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</si>
  <si>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</si>
  <si>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</si>
  <si>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</si>
  <si>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</si>
  <si>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</si>
  <si>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</si>
  <si>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</si>
  <si>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</si>
  <si>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</si>
  <si>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</si>
  <si>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</si>
  <si>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</si>
  <si>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</si>
  <si>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</si>
  <si>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</si>
  <si>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</si>
  <si>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</si>
  <si>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</si>
  <si>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</si>
  <si>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</si>
  <si>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</si>
  <si>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</si>
  <si>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</si>
  <si>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</si>
  <si>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</si>
  <si>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</si>
  <si>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</si>
  <si>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</si>
  <si>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</si>
  <si>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</si>
  <si>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</si>
  <si>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</si>
  <si>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</si>
  <si>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</si>
  <si>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</si>
  <si>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</si>
  <si>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</si>
  <si>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</si>
  <si>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</si>
  <si>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</si>
  <si>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</si>
  <si>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</si>
  <si>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</si>
  <si>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</si>
  <si>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</si>
  <si>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</si>
  <si>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</si>
  <si>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</si>
  <si>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</si>
  <si>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</si>
  <si>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</si>
  <si>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</si>
  <si>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</si>
  <si>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</si>
  <si>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</si>
  <si>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</si>
  <si>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</si>
  <si>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</si>
  <si>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</si>
  <si>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</si>
  <si>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</si>
  <si>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</si>
  <si>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</si>
  <si>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</si>
  <si>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</si>
  <si>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</si>
  <si>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</si>
  <si>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</si>
  <si>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</si>
  <si>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</si>
  <si>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</si>
  <si>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</si>
  <si>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</si>
  <si>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</si>
  <si>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</si>
  <si>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</si>
  <si>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</si>
  <si>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</si>
  <si>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</si>
  <si>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</si>
  <si>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</si>
  <si>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</si>
  <si>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</si>
  <si>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</si>
  <si>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</si>
  <si>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</si>
  <si>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</si>
  <si>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</si>
  <si>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</si>
  <si>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</si>
  <si>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</si>
  <si>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</si>
  <si>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</si>
  <si>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</si>
  <si>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</si>
  <si>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</si>
  <si>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</si>
  <si>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</si>
  <si>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</si>
  <si>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</si>
  <si>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</si>
  <si>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</si>
  <si>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</si>
  <si>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</si>
  <si>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</si>
  <si>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</si>
  <si>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</si>
  <si>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</si>
  <si>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</si>
  <si>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</si>
  <si>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</si>
  <si>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</si>
  <si>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</si>
  <si>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</si>
  <si>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</si>
  <si>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</si>
  <si>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</si>
  <si>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</si>
  <si>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</si>
  <si>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</si>
  <si>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</si>
  <si>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</si>
  <si>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</si>
  <si>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</si>
  <si>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</si>
  <si>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</si>
  <si>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</si>
  <si>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</si>
  <si>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</si>
  <si>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</si>
  <si>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</si>
  <si>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</si>
  <si>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</si>
  <si>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</si>
  <si>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</si>
  <si>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</si>
  <si>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</si>
  <si>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</si>
  <si>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</si>
  <si>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</si>
  <si>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</si>
  <si>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</si>
  <si>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</si>
  <si>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</si>
  <si>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</si>
  <si>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</si>
  <si>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</si>
  <si>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</si>
  <si>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</si>
  <si>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</si>
  <si>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</si>
  <si>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</si>
  <si>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</si>
  <si>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</si>
  <si>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</si>
  <si>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</si>
  <si>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</si>
  <si>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</si>
  <si>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</si>
  <si>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</si>
  <si>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</si>
  <si>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</si>
  <si>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</si>
  <si>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</si>
  <si>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</si>
  <si>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</si>
  <si>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</si>
  <si>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</si>
  <si>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</si>
  <si>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</si>
  <si>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</si>
  <si>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</si>
  <si>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</si>
  <si>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</si>
  <si>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</si>
  <si>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</si>
  <si>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</si>
  <si>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</si>
  <si>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</si>
  <si>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</si>
  <si>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</si>
  <si>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</si>
  <si>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</si>
  <si>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</si>
  <si>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</si>
  <si>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</si>
  <si>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</si>
  <si>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</si>
  <si>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</si>
  <si>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</si>
  <si>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</si>
  <si>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</si>
  <si>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</si>
  <si>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</si>
  <si>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</si>
  <si>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</si>
  <si>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</si>
  <si>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</si>
  <si>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</si>
  <si>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</si>
  <si>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</si>
  <si>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</si>
  <si>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</si>
  <si>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</si>
  <si>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</si>
  <si>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</si>
  <si>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</si>
  <si>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</si>
  <si>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</si>
  <si>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</si>
  <si>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</si>
  <si>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</si>
  <si>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</si>
  <si>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</si>
  <si>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</si>
  <si>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</si>
  <si>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</si>
  <si>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</si>
  <si>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</si>
  <si>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</si>
  <si>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</si>
  <si>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</si>
  <si>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</si>
  <si>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</si>
  <si>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</si>
  <si>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</si>
  <si>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</si>
  <si>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</si>
  <si>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</si>
  <si>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</si>
  <si>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</si>
  <si>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</si>
  <si>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</si>
  <si>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</si>
  <si>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</si>
  <si>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</si>
  <si>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</si>
  <si>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</si>
  <si>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</si>
  <si>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</si>
  <si>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</si>
  <si>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</si>
  <si>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</si>
  <si>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</si>
  <si>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</si>
  <si>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</si>
  <si>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</si>
  <si>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</si>
  <si>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</si>
  <si>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</si>
  <si>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</si>
  <si>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</si>
  <si>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</si>
  <si>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</si>
  <si>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</si>
  <si>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</si>
  <si>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</si>
  <si>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</si>
  <si>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</si>
  <si>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</si>
  <si>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</si>
  <si>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</si>
  <si>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</si>
  <si>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</si>
  <si>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</si>
  <si>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</si>
  <si>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</si>
  <si>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</si>
  <si>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</si>
  <si>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</si>
  <si>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</si>
  <si>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</si>
  <si>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</si>
  <si>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</si>
  <si>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</si>
  <si>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</si>
  <si>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</si>
  <si>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</si>
  <si>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</si>
  <si>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</si>
  <si>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</si>
  <si>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</si>
  <si>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</si>
  <si>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</si>
  <si>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</si>
  <si>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</si>
  <si>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</si>
  <si>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</si>
  <si>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</si>
  <si>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</si>
  <si>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</si>
  <si>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</si>
  <si>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</si>
  <si>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</si>
  <si>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</si>
  <si>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</si>
  <si>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</si>
  <si>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</si>
  <si>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</si>
  <si>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</si>
  <si>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</si>
  <si>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</si>
  <si>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</si>
  <si>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</si>
  <si>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</si>
  <si>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</si>
  <si>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</si>
  <si>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</si>
  <si>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</si>
  <si>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</si>
  <si>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</si>
  <si>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</si>
  <si>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</si>
  <si>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</si>
  <si>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</si>
  <si>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</si>
  <si>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</si>
  <si>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</si>
  <si>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</si>
  <si>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</si>
  <si>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</si>
  <si>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</si>
  <si>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</si>
  <si>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</si>
  <si>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</si>
  <si>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</si>
  <si>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</si>
  <si>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</si>
  <si>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</si>
  <si>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</si>
  <si>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</si>
  <si>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</si>
  <si>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</si>
  <si>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</si>
  <si>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</si>
  <si>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</si>
  <si>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</si>
  <si>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</si>
  <si>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</si>
  <si>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</si>
  <si>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</si>
  <si>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</si>
  <si>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</si>
  <si>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</si>
  <si>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</si>
  <si>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</si>
  <si>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</si>
  <si>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</si>
  <si>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</si>
  <si>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</si>
  <si>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</si>
  <si>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</si>
  <si>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</si>
  <si>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</si>
  <si>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</si>
  <si>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</si>
  <si>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</si>
  <si>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</si>
  <si>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</si>
  <si>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</si>
  <si>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</si>
  <si>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</si>
  <si>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</si>
  <si>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</si>
  <si>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</si>
  <si>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</si>
  <si>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</si>
  <si>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</si>
  <si>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</si>
  <si>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</si>
  <si>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</si>
  <si>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</si>
  <si>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</si>
  <si>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</si>
  <si>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</si>
  <si>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</si>
  <si>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</si>
  <si>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</si>
  <si>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</si>
  <si>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</si>
  <si>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</si>
  <si>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</si>
  <si>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</si>
  <si>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</si>
  <si>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</si>
  <si>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</si>
  <si>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</si>
  <si>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</si>
  <si>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</si>
  <si>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</si>
  <si>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</si>
  <si>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</si>
  <si>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</si>
  <si>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</si>
  <si>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</si>
  <si>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</si>
  <si>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</si>
  <si>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</si>
  <si>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</si>
  <si>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</si>
  <si>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</si>
  <si>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</si>
  <si>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</si>
  <si>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</si>
  <si>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</si>
  <si>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</si>
  <si>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</si>
  <si>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</si>
  <si>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</si>
  <si>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</si>
  <si>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</si>
  <si>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</si>
  <si>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</si>
  <si>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</si>
  <si>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</si>
  <si>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</si>
  <si>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</si>
  <si>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</si>
  <si>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</si>
  <si>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</si>
  <si>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</si>
  <si>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</si>
  <si>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</si>
  <si>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</si>
  <si>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</si>
  <si>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</si>
  <si>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</si>
  <si>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</si>
  <si>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</si>
  <si>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</si>
  <si>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</si>
  <si>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</si>
  <si>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</si>
  <si>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</si>
  <si>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</si>
  <si>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</si>
  <si>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</si>
  <si>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</si>
  <si>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</si>
  <si>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</si>
  <si>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</si>
  <si>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</si>
  <si>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</si>
  <si>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</si>
  <si>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</si>
  <si>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</si>
  <si>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</si>
  <si>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</si>
  <si>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</si>
  <si>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</si>
  <si>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</si>
  <si>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</si>
  <si>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</si>
  <si>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</si>
  <si>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</si>
  <si>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</si>
  <si>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</si>
  <si>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</si>
  <si>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</si>
  <si>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</si>
  <si>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</si>
  <si>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</si>
  <si>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</si>
  <si>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</si>
  <si>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</si>
  <si>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</si>
  <si>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</si>
  <si>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</si>
  <si>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</si>
  <si>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</si>
  <si>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</si>
  <si>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</si>
  <si>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</si>
  <si>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</si>
  <si>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</si>
  <si>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</si>
  <si>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</si>
  <si>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</si>
  <si>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</si>
  <si>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</si>
  <si>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</si>
  <si>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</si>
  <si>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</si>
  <si>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</si>
  <si>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</si>
  <si>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</si>
  <si>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</si>
  <si>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</si>
  <si>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</si>
  <si>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</si>
  <si>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</si>
  <si>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</si>
  <si>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</si>
  <si>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</si>
  <si>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</si>
  <si>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</si>
  <si>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</si>
  <si>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</si>
  <si>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</si>
  <si>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</si>
  <si>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</si>
  <si>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</si>
  <si>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</si>
  <si>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</si>
  <si>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</si>
  <si>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</si>
  <si>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</si>
  <si>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</si>
  <si>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</si>
  <si>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</si>
  <si>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</si>
  <si>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</si>
  <si>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</si>
  <si>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</si>
  <si>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</si>
  <si>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</si>
  <si>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</si>
  <si>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</si>
  <si>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</si>
  <si>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</si>
  <si>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</si>
  <si>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</si>
  <si>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</si>
  <si>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</si>
  <si>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</si>
  <si>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</si>
  <si>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</si>
  <si>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</si>
  <si>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</si>
  <si>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</si>
  <si>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</si>
  <si>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</si>
  <si>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</si>
  <si>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</si>
  <si>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</si>
  <si>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</si>
  <si>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</si>
  <si>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</si>
  <si>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</si>
  <si>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</si>
  <si>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</si>
  <si>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</si>
  <si>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</si>
  <si>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</si>
  <si>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</si>
  <si>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</si>
  <si>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</si>
  <si>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</si>
  <si>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</si>
  <si>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</si>
  <si>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</si>
  <si>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</si>
  <si>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</si>
  <si>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</si>
  <si>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</si>
  <si>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</si>
  <si>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</si>
  <si>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</si>
  <si>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</si>
  <si>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</si>
  <si>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</si>
  <si>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</si>
  <si>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</si>
  <si>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</si>
  <si>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</si>
  <si>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</si>
  <si>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</si>
  <si>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</si>
  <si>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</si>
  <si>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</si>
  <si>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</si>
  <si>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</si>
  <si>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</si>
  <si>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</si>
  <si>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</si>
  <si>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</si>
  <si>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</si>
  <si>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</si>
  <si>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</si>
  <si>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</si>
  <si>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</si>
  <si>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</si>
  <si>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</si>
  <si>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</si>
  <si>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</si>
  <si>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</si>
  <si>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</si>
  <si>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</si>
  <si>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</si>
  <si>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</si>
  <si>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</si>
  <si>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</si>
  <si>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</si>
  <si>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</si>
  <si>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</si>
  <si>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</si>
  <si>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</si>
  <si>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</si>
  <si>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</si>
  <si>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</si>
  <si>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</si>
  <si>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</si>
  <si>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</si>
  <si>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</si>
  <si>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</si>
  <si>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</si>
  <si>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</si>
  <si>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</si>
  <si>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</si>
  <si>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</si>
  <si>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</si>
  <si>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</si>
  <si>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</si>
  <si>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</si>
  <si>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</si>
  <si>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</si>
  <si>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</si>
  <si>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</si>
  <si>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</si>
  <si>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</si>
  <si>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</si>
  <si>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</si>
  <si>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</si>
  <si>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</si>
  <si>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</si>
  <si>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</si>
  <si>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</si>
  <si>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</si>
  <si>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</si>
  <si>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</si>
  <si>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</si>
  <si>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</si>
  <si>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</si>
  <si>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</si>
  <si>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</si>
  <si>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</si>
  <si>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</si>
  <si>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</si>
  <si>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</si>
  <si>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</si>
  <si>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</si>
  <si>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</si>
  <si>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</si>
  <si>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</si>
  <si>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</si>
  <si>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</si>
  <si>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</si>
  <si>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</si>
  <si>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</si>
  <si>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</si>
  <si>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</si>
  <si>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</si>
  <si>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</si>
  <si>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</si>
  <si>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</si>
  <si>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</si>
  <si>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</si>
  <si>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</si>
  <si>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</si>
  <si>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</si>
  <si>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</si>
  <si>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</si>
  <si>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</si>
  <si>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</si>
  <si>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</si>
  <si>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</si>
  <si>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</si>
  <si>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</si>
  <si>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</si>
  <si>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</si>
  <si>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</si>
  <si>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</si>
  <si>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</si>
  <si>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</si>
  <si>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</si>
  <si>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</si>
  <si>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</si>
  <si>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</si>
  <si>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</si>
  <si>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</si>
  <si>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</si>
  <si>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</si>
  <si>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</si>
  <si>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</si>
  <si>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</si>
  <si>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</si>
  <si>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</si>
  <si>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</si>
  <si>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</si>
  <si>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</si>
  <si>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</si>
  <si>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</si>
  <si>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</si>
  <si>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</si>
  <si>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</si>
  <si>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</si>
  <si>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</si>
  <si>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</si>
  <si>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</si>
  <si>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</si>
  <si>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</si>
  <si>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</si>
  <si>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</si>
  <si>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</si>
  <si>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</si>
  <si>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</si>
  <si>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</si>
  <si>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</si>
  <si>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</si>
  <si>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</si>
  <si>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</si>
  <si>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</si>
  <si>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</si>
  <si>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</si>
  <si>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</si>
  <si>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</si>
  <si>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</si>
  <si>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</si>
  <si>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</si>
  <si>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</si>
  <si>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</si>
  <si>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</si>
  <si>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</si>
  <si>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</si>
  <si>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</si>
  <si>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</si>
  <si>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</si>
  <si>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</si>
  <si>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</si>
  <si>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</si>
  <si>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</si>
  <si>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</si>
  <si>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</si>
  <si>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</si>
  <si>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</si>
  <si>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</si>
  <si>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</si>
  <si>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</si>
  <si>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</si>
  <si>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</si>
  <si>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</si>
  <si>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</si>
  <si>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</si>
  <si>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</si>
  <si>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</si>
  <si>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</si>
  <si>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</si>
  <si>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</si>
  <si>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</si>
  <si>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</si>
  <si>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</si>
  <si>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</si>
  <si>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</si>
  <si>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</si>
  <si>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</si>
  <si>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</si>
  <si>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</si>
  <si>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</si>
  <si>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</si>
  <si>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</si>
  <si>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</si>
  <si>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</si>
  <si>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</si>
  <si>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</si>
  <si>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</si>
  <si>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</si>
  <si>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</si>
  <si>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</si>
  <si>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</si>
  <si>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</si>
  <si>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</si>
  <si>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</si>
  <si>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</si>
  <si>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</si>
  <si>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</si>
  <si>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</si>
  <si>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</si>
  <si>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</si>
  <si>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</si>
  <si>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</si>
  <si>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</si>
  <si>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</si>
  <si>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</si>
  <si>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</si>
  <si>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</si>
  <si>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</si>
  <si>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</si>
  <si>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</si>
  <si>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</si>
  <si>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</si>
  <si>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</si>
  <si>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</si>
  <si>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</si>
  <si>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</si>
  <si>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</si>
  <si>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</si>
  <si>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</si>
  <si>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</si>
  <si>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</si>
  <si>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</si>
  <si>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</si>
  <si>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</si>
  <si>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</si>
  <si>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</si>
  <si>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</si>
  <si>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</si>
  <si>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</si>
  <si>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</si>
  <si>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</si>
  <si>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</si>
  <si>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</si>
  <si>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</si>
  <si>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</si>
  <si>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</si>
  <si>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</si>
  <si>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</si>
  <si>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</si>
  <si>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</si>
  <si>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</si>
  <si>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</si>
  <si>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</si>
  <si>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</si>
  <si>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</si>
  <si>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</si>
  <si>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</si>
  <si>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</si>
  <si>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</si>
  <si>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</si>
  <si>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</si>
  <si>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</si>
  <si>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</si>
  <si>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</si>
  <si>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</si>
  <si>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</si>
  <si>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</si>
  <si>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</si>
  <si>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</si>
  <si>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</si>
  <si>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</si>
  <si>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</si>
  <si>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</si>
  <si>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</si>
  <si>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</si>
  <si>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</si>
  <si>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</si>
  <si>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</si>
  <si>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</si>
  <si>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</si>
  <si>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</si>
  <si>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</si>
  <si>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</si>
  <si>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</si>
  <si>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</si>
  <si>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</si>
  <si>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</si>
  <si>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</si>
  <si>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</si>
  <si>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</si>
  <si>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</si>
  <si>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</si>
  <si>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</si>
  <si>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</si>
  <si>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</si>
  <si>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</si>
  <si>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</si>
  <si>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</si>
  <si>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</si>
  <si>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</si>
  <si>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</si>
  <si>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</si>
  <si>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</si>
  <si>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</si>
  <si>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</si>
  <si>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</si>
  <si>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</si>
  <si>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</si>
  <si>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</si>
  <si>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</si>
  <si>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</si>
  <si>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</si>
  <si>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</si>
  <si>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</si>
  <si>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</si>
  <si>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</si>
  <si>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</si>
  <si>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</si>
  <si>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</si>
  <si>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</si>
  <si>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</si>
  <si>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</si>
  <si>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</si>
  <si>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</si>
  <si>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</si>
  <si>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</si>
  <si>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</si>
  <si>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</si>
  <si>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</si>
  <si>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</si>
  <si>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</si>
  <si>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</si>
  <si>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</si>
  <si>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</si>
  <si>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</si>
  <si>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</si>
  <si>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</si>
  <si>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</si>
  <si>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</si>
  <si>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</si>
  <si>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</si>
  <si>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</si>
  <si>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</si>
  <si>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</si>
  <si>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</si>
  <si>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</si>
  <si>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</si>
  <si>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</si>
  <si>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</si>
  <si>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</si>
  <si>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</si>
  <si>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</si>
  <si>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</si>
  <si>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</si>
  <si>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</si>
  <si>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</si>
  <si>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</si>
  <si>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</si>
  <si>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</si>
  <si>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</si>
  <si>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</si>
  <si>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</si>
  <si>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</si>
  <si>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</si>
  <si>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</si>
  <si>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</si>
  <si>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</si>
  <si>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</si>
  <si>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</si>
  <si>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</si>
  <si>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</si>
  <si>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</si>
  <si>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</si>
  <si>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</si>
  <si>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</si>
  <si>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</si>
  <si>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</si>
  <si>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</si>
  <si>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</si>
  <si>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</si>
  <si>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</si>
  <si>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</si>
  <si>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</si>
  <si>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</si>
  <si>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</si>
  <si>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</si>
  <si>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</si>
  <si>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</si>
  <si>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</si>
  <si>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</si>
  <si>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</si>
  <si>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</si>
  <si>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</si>
  <si>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</si>
  <si>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</si>
  <si>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</si>
  <si>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</si>
  <si>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</si>
  <si>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</si>
  <si>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</si>
  <si>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</si>
  <si>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</si>
  <si>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</si>
  <si>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</si>
  <si>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</si>
  <si>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</si>
  <si>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</si>
  <si>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</si>
  <si>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</si>
  <si>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</si>
  <si>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</si>
  <si>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</si>
  <si>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</si>
  <si>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</si>
  <si>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</si>
  <si>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</si>
  <si>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</si>
  <si>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</si>
  <si>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</si>
  <si>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</si>
  <si>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</si>
  <si>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</si>
  <si>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</si>
  <si>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</si>
  <si>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</si>
  <si>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</si>
  <si>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</si>
  <si>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</si>
  <si>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</si>
  <si>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</si>
  <si>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</si>
  <si>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</si>
  <si>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</si>
  <si>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</si>
  <si>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</si>
  <si>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</si>
  <si>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</si>
  <si>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</si>
  <si>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</si>
  <si>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</si>
  <si>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</si>
  <si>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</si>
  <si>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</si>
  <si>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</si>
  <si>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</si>
  <si>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</si>
  <si>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</si>
  <si>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</si>
  <si>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</si>
  <si>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</si>
  <si>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</si>
  <si>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</si>
  <si>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</si>
  <si>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</si>
  <si>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</si>
  <si>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</si>
  <si>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</si>
  <si>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</si>
  <si>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</si>
  <si>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</si>
  <si>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</si>
  <si>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</si>
  <si>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</si>
  <si>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</si>
  <si>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</si>
  <si>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</si>
  <si>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</si>
  <si>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</si>
  <si>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</si>
  <si>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</si>
  <si>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</si>
  <si>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</si>
  <si>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</si>
  <si>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</si>
  <si>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</si>
  <si>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</si>
  <si>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</si>
  <si>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</si>
  <si>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</si>
  <si>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</si>
  <si>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</si>
  <si>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</si>
  <si>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</si>
  <si>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</si>
  <si>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</si>
  <si>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</si>
  <si>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</si>
  <si>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</si>
  <si>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</si>
  <si>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</si>
  <si>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</si>
  <si>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</si>
  <si>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</si>
  <si>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</si>
  <si>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</si>
  <si>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</si>
  <si>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</si>
  <si>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</si>
  <si>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</si>
  <si>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</si>
  <si>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</si>
  <si>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</si>
  <si>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</si>
  <si>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</si>
  <si>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</si>
  <si>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</si>
  <si>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</si>
  <si>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</si>
  <si>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</si>
  <si>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</si>
  <si>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</si>
  <si>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</si>
  <si>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</si>
  <si>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</si>
  <si>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</si>
  <si>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</si>
  <si>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</si>
  <si>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</si>
  <si>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</si>
  <si>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</si>
  <si>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</si>
  <si>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</si>
  <si>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</si>
  <si>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</si>
  <si>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</si>
  <si>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</si>
  <si>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</si>
  <si>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</si>
  <si>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</si>
  <si>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</si>
  <si>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</si>
  <si>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</si>
  <si>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</si>
  <si>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</si>
  <si>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</si>
  <si>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</si>
  <si>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</si>
  <si>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</si>
  <si>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</si>
  <si>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</si>
  <si>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</si>
  <si>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</si>
  <si>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</si>
  <si>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</si>
  <si>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</si>
  <si>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</si>
  <si>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</si>
  <si>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</si>
  <si>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</si>
  <si>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</si>
  <si>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</si>
  <si>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</si>
  <si>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</si>
  <si>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</si>
  <si>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</si>
  <si>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</si>
  <si>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</si>
  <si>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</si>
  <si>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</si>
  <si>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</si>
  <si>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</si>
  <si>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</si>
  <si>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</si>
  <si>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</si>
  <si>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</si>
  <si>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</si>
  <si>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</si>
  <si>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</si>
  <si>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</si>
  <si>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</si>
  <si>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</si>
  <si>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</si>
  <si>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</si>
  <si>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</si>
  <si>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</si>
  <si>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</si>
  <si>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</si>
  <si>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</si>
  <si>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</si>
  <si>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</si>
  <si>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</si>
  <si>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</si>
  <si>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</si>
  <si>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</si>
  <si>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</si>
  <si>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</si>
  <si>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</si>
  <si>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</si>
  <si>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</si>
  <si>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</si>
  <si>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</si>
  <si>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</si>
  <si>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</si>
  <si>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</si>
  <si>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</si>
  <si>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</si>
  <si>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</si>
  <si>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</si>
  <si>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</si>
  <si>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</si>
  <si>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</si>
  <si>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</si>
  <si>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</si>
  <si>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</si>
  <si>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</si>
  <si>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</si>
  <si>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</si>
  <si>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</si>
  <si>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</si>
  <si>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</si>
  <si>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</si>
  <si>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</si>
  <si>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</si>
  <si>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</si>
  <si>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</si>
  <si>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</si>
  <si>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</si>
  <si>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</si>
  <si>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</si>
  <si>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</si>
  <si>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</si>
  <si>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</si>
  <si>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</si>
  <si>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</si>
  <si>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</si>
  <si>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</si>
  <si>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</si>
  <si>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</si>
  <si>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</si>
  <si>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</si>
  <si>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</si>
  <si>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</si>
  <si>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</si>
  <si>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</si>
  <si>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</si>
  <si>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</si>
  <si>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</si>
  <si>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</si>
  <si>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</si>
  <si>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</si>
  <si>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</si>
  <si>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</si>
  <si>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</si>
  <si>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</si>
  <si>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</si>
  <si>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</si>
  <si>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</si>
  <si>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</si>
  <si>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</si>
  <si>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</si>
  <si>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</si>
  <si>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</si>
  <si>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</si>
  <si>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</si>
  <si>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</si>
  <si>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</si>
  <si>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</si>
  <si>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</si>
  <si>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</si>
  <si>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</si>
  <si>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</si>
  <si>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</si>
  <si>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</si>
  <si>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</si>
  <si>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</si>
  <si>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</si>
  <si>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</si>
  <si>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</si>
  <si>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</si>
  <si>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</si>
  <si>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</si>
  <si>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</si>
  <si>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</si>
  <si>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</si>
  <si>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</si>
  <si>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</si>
  <si>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</si>
  <si>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</si>
  <si>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</si>
  <si>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</si>
  <si>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</si>
  <si>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</si>
  <si>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</si>
  <si>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</si>
  <si>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</si>
  <si>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</si>
  <si>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</si>
  <si>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</si>
  <si>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</si>
  <si>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</si>
  <si>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</si>
  <si>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</si>
  <si>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</si>
  <si>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</si>
  <si>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</si>
  <si>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</si>
  <si>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</si>
  <si>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</si>
  <si>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</si>
  <si>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</si>
  <si>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</si>
  <si>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</si>
  <si>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</si>
  <si>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</si>
  <si>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</si>
  <si>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</si>
  <si>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</si>
  <si>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</si>
  <si>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</si>
  <si>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</si>
  <si>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</si>
  <si>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</si>
  <si>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</si>
  <si>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</si>
  <si>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</si>
  <si>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</si>
  <si>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</si>
  <si>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</si>
  <si>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</si>
  <si>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</si>
  <si>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</si>
  <si>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</si>
  <si>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</si>
  <si>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</si>
  <si>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</si>
  <si>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</si>
  <si>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</si>
  <si>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</si>
  <si>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</si>
  <si>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</si>
  <si>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</si>
  <si>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</si>
  <si>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</si>
  <si>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</si>
  <si>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</si>
  <si>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</si>
  <si>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</si>
  <si>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</si>
  <si>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</si>
  <si>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</si>
  <si>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</si>
  <si>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</si>
  <si>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</si>
  <si>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</si>
  <si>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</si>
  <si>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</si>
  <si>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</si>
  <si>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</si>
  <si>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</si>
  <si>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</si>
  <si>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</si>
  <si>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</si>
  <si>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</si>
  <si>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</si>
  <si>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</si>
  <si>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</si>
  <si>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</si>
  <si>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</si>
  <si>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</si>
  <si>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</si>
  <si>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</si>
  <si>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</si>
  <si>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</si>
  <si>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</si>
  <si>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</si>
  <si>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</si>
  <si>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</si>
  <si>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</si>
  <si>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</si>
  <si>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</si>
  <si>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</si>
  <si>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</si>
  <si>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</si>
  <si>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</si>
  <si>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</si>
  <si>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</si>
  <si>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</si>
  <si>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</si>
  <si>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</si>
  <si>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</si>
  <si>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</si>
  <si>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</si>
  <si>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</si>
  <si>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</si>
  <si>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</si>
  <si>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</si>
  <si>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</si>
  <si>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</si>
  <si>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</si>
  <si>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</si>
  <si>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</si>
  <si>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</si>
  <si>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</si>
  <si>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</si>
  <si>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</si>
  <si>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</si>
  <si>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</si>
  <si>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</si>
  <si>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</si>
  <si>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</si>
  <si>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</si>
  <si>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</si>
  <si>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</si>
  <si>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</si>
  <si>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</si>
  <si>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</si>
  <si>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</si>
  <si>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</si>
  <si>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</si>
  <si>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</si>
  <si>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</si>
  <si>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</si>
  <si>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</si>
  <si>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</si>
  <si>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</si>
  <si>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</si>
  <si>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</si>
  <si>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</si>
  <si>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</si>
  <si>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</si>
  <si>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</si>
  <si>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</si>
  <si>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</si>
  <si>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</si>
  <si>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</si>
  <si>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</si>
  <si>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</si>
  <si>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</si>
  <si>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</si>
  <si>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</si>
  <si>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</si>
  <si>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</si>
  <si>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</si>
  <si>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</si>
  <si>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</si>
  <si>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</si>
  <si>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</si>
  <si>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</si>
  <si>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</si>
  <si>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</si>
  <si>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</si>
  <si>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</si>
  <si>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</si>
  <si>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</si>
  <si>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</si>
  <si>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</si>
  <si>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</si>
  <si>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</si>
  <si>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</si>
  <si>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</si>
  <si>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</si>
  <si>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</si>
  <si>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</si>
  <si>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</si>
  <si>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</si>
  <si>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</si>
  <si>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</si>
  <si>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</si>
  <si>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</si>
  <si>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</si>
  <si>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</si>
  <si>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</si>
  <si>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</si>
  <si>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</si>
  <si>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</si>
  <si>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</si>
  <si>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</si>
  <si>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</si>
  <si>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</si>
  <si>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</si>
  <si>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</si>
  <si>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</si>
  <si>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</si>
  <si>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</si>
  <si>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</si>
  <si>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</si>
  <si>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</si>
  <si>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</si>
  <si>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</si>
  <si>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</si>
  <si>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</si>
  <si>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</si>
  <si>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</si>
  <si>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</si>
  <si>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</si>
  <si>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</si>
  <si>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</si>
  <si>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</si>
  <si>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</si>
  <si>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</si>
  <si>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</si>
  <si>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</si>
  <si>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</si>
  <si>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</si>
  <si>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</si>
  <si>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</si>
  <si>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</si>
  <si>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</si>
  <si>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</si>
  <si>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</si>
  <si>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</si>
  <si>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</si>
  <si>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</si>
  <si>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</si>
  <si>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</si>
  <si>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</si>
  <si>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</si>
  <si>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</si>
  <si>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</si>
  <si>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</si>
  <si>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</si>
  <si>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</si>
  <si>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</si>
  <si>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</si>
  <si>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</si>
  <si>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</si>
  <si>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</si>
  <si>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</si>
  <si>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</si>
  <si>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</si>
  <si>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</si>
  <si>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</si>
  <si>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</si>
  <si>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</si>
  <si>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</si>
  <si>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</si>
  <si>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</si>
  <si>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</si>
  <si>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</si>
  <si>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</si>
  <si>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</si>
  <si>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</si>
  <si>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</si>
  <si>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</si>
  <si>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</si>
  <si>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</si>
  <si>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</si>
  <si>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</si>
  <si>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</si>
  <si>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</si>
  <si>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</si>
  <si>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</si>
  <si>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</si>
  <si>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</si>
  <si>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</si>
  <si>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</si>
  <si>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</si>
  <si>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</si>
  <si>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</si>
  <si>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</si>
  <si>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</si>
  <si>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</si>
  <si>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</si>
  <si>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</si>
  <si>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</si>
  <si>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</si>
  <si>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</si>
  <si>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</si>
  <si>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</si>
  <si>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</si>
  <si>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</si>
  <si>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</si>
  <si>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</si>
  <si>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</si>
  <si>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</si>
  <si>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</si>
  <si>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</si>
  <si>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</si>
  <si>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</si>
  <si>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</si>
  <si>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</si>
  <si>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</si>
  <si>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</si>
  <si>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</si>
  <si>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</si>
  <si>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</si>
  <si>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</si>
  <si>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</si>
  <si>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</si>
  <si>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</si>
  <si>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</si>
  <si>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</si>
  <si>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</si>
  <si>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</si>
  <si>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</si>
  <si>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</si>
  <si>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</si>
  <si>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</si>
  <si>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</si>
  <si>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</si>
  <si>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</si>
  <si>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</si>
  <si>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</si>
  <si>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</si>
  <si>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</si>
  <si>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</si>
  <si>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</si>
  <si>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</si>
  <si>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</si>
  <si>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</si>
  <si>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</si>
  <si>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</si>
  <si>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</si>
  <si>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</si>
  <si>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</si>
  <si>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</si>
  <si>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</si>
  <si>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</si>
  <si>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</si>
  <si>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</si>
  <si>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</si>
  <si>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</si>
  <si>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</si>
  <si>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</si>
  <si>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</si>
  <si>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</si>
  <si>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</si>
  <si>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</si>
  <si>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</si>
  <si>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</si>
  <si>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</si>
  <si>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</si>
  <si>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</si>
  <si>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</si>
  <si>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</si>
  <si>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</si>
  <si>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</si>
  <si>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</si>
  <si>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</si>
  <si>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</si>
  <si>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</si>
  <si>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</si>
  <si>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</si>
  <si>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</si>
  <si>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</si>
  <si>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</si>
  <si>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</si>
  <si>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</si>
  <si>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</si>
  <si>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</si>
  <si>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</si>
  <si>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</si>
  <si>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</si>
  <si>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</si>
  <si>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</si>
  <si>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</si>
  <si>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</si>
  <si>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</si>
  <si>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</si>
  <si>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</si>
  <si>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</si>
  <si>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</si>
  <si>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</si>
  <si>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</si>
  <si>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</si>
  <si>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</si>
  <si>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</si>
  <si>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</si>
  <si>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</si>
  <si>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</si>
  <si>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</si>
  <si>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</si>
  <si>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</si>
  <si>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</si>
  <si>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</si>
  <si>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</si>
  <si>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</si>
  <si>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</si>
  <si>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</si>
  <si>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</si>
  <si>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</si>
  <si>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</si>
  <si>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</si>
  <si>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</si>
  <si>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</si>
  <si>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</si>
  <si>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</si>
  <si>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</si>
  <si>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</si>
  <si>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</si>
  <si>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</si>
  <si>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</si>
  <si>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</si>
  <si>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</si>
  <si>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</si>
  <si>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</si>
  <si>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</si>
  <si>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</si>
  <si>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</si>
  <si>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</si>
  <si>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</si>
  <si>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</si>
  <si>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</si>
  <si>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</si>
  <si>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</si>
  <si>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</si>
  <si>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</si>
  <si>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</si>
  <si>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</si>
  <si>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</si>
  <si>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</si>
  <si>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</si>
  <si>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</si>
  <si>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</si>
  <si>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</si>
  <si>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</si>
  <si>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</si>
  <si>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</si>
  <si>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</si>
  <si>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</si>
  <si>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</si>
  <si>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</si>
  <si>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</si>
  <si>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</si>
  <si>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</si>
  <si>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</si>
  <si>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</si>
  <si>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</si>
  <si>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</si>
  <si>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</si>
  <si>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</si>
  <si>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</si>
  <si>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</si>
  <si>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</si>
  <si>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</si>
  <si>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</si>
  <si>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</si>
  <si>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</si>
  <si>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</si>
  <si>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</si>
  <si>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</si>
  <si>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</si>
  <si>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</si>
  <si>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</si>
  <si>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</si>
  <si>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</si>
  <si>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</si>
  <si>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</si>
  <si>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</si>
  <si>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</si>
  <si>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</si>
  <si>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</si>
  <si>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</si>
  <si>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</si>
  <si>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</si>
  <si>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</si>
  <si>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</si>
  <si>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</si>
  <si>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</si>
  <si>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</si>
  <si>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</si>
  <si>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</si>
  <si>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</si>
  <si>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</si>
  <si>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</si>
  <si>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</si>
  <si>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</si>
  <si>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</si>
  <si>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</si>
  <si>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</si>
  <si>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</si>
  <si>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</si>
  <si>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</si>
  <si>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</si>
  <si>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</si>
  <si>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</si>
  <si>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</si>
  <si>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</si>
  <si>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</si>
  <si>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</si>
  <si>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</si>
  <si>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</si>
  <si>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</si>
  <si>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</si>
  <si>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</si>
  <si>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</si>
  <si>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</si>
  <si>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</si>
  <si>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</si>
  <si>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</si>
  <si>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</si>
  <si>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</si>
  <si>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</si>
  <si>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</si>
  <si>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</si>
  <si>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</si>
  <si>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</si>
  <si>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</si>
  <si>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</si>
  <si>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</si>
  <si>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</si>
  <si>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</si>
  <si>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</si>
  <si>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</si>
  <si>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</si>
  <si>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</si>
  <si>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</si>
  <si>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</si>
  <si>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</si>
  <si>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</si>
  <si>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</si>
  <si>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</si>
  <si>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</si>
  <si>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</si>
  <si>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</si>
  <si>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</si>
  <si>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</si>
  <si>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</si>
  <si>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</si>
  <si>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</si>
  <si>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</si>
  <si>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</si>
  <si>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</si>
  <si>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</si>
  <si>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</si>
  <si>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</si>
  <si>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</si>
  <si>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</si>
  <si>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</si>
  <si>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</si>
  <si>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</si>
  <si>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</si>
  <si>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</si>
  <si>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</si>
  <si>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</si>
  <si>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</si>
  <si>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</si>
  <si>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</si>
  <si>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</si>
  <si>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</si>
  <si>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</si>
  <si>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</si>
  <si>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</si>
  <si>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</si>
  <si>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</si>
  <si>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</si>
  <si>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</si>
  <si>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</si>
  <si>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</si>
  <si>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</si>
  <si>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</si>
  <si>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</si>
  <si>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</si>
  <si>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</si>
  <si>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</si>
  <si>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</si>
  <si>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</si>
  <si>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</si>
  <si>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</si>
  <si>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</si>
  <si>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</si>
  <si>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</si>
  <si>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</si>
  <si>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</si>
  <si>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</si>
  <si>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</si>
  <si>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</si>
  <si>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</si>
  <si>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</si>
  <si>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</si>
  <si>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</si>
  <si>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</si>
  <si>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</si>
  <si>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</si>
  <si>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</si>
  <si>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</si>
  <si>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</si>
  <si>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</si>
  <si>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</si>
  <si>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</si>
  <si>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</si>
  <si>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</si>
  <si>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</si>
  <si>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</si>
  <si>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</si>
  <si>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</si>
  <si>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</si>
  <si>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</si>
  <si>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</si>
  <si>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</si>
  <si>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</si>
  <si>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</si>
  <si>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</si>
  <si>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</si>
  <si>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</si>
  <si>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</si>
  <si>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</si>
  <si>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</si>
  <si>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</si>
  <si>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</si>
  <si>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</si>
  <si>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</si>
  <si>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</si>
  <si>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</si>
  <si>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</si>
  <si>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</si>
  <si>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</si>
  <si>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</si>
  <si>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</si>
  <si>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</si>
  <si>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</si>
  <si>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</si>
  <si>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</si>
  <si>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</si>
  <si>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</si>
  <si>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</si>
  <si>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</si>
  <si>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</si>
  <si>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</si>
  <si>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</si>
  <si>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</si>
  <si>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</si>
  <si>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</si>
  <si>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</si>
  <si>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</si>
  <si>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</si>
  <si>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</si>
  <si>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</si>
  <si>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</si>
  <si>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</si>
  <si>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</si>
  <si>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</si>
  <si>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</si>
  <si>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</si>
  <si>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</si>
  <si>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</si>
  <si>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</si>
  <si>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</si>
  <si>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</si>
  <si>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</si>
  <si>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</si>
  <si>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</si>
  <si>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</si>
  <si>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</si>
  <si>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</si>
  <si>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</si>
  <si>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</si>
  <si>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</si>
  <si>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</si>
  <si>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</si>
  <si>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</si>
  <si>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</si>
  <si>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</si>
  <si>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</si>
  <si>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</si>
  <si>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</si>
  <si>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</si>
  <si>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</si>
  <si>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</si>
  <si>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</si>
  <si>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</si>
  <si>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</si>
  <si>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</si>
  <si>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</si>
  <si>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</si>
  <si>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</si>
  <si>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</si>
  <si>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</si>
  <si>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</si>
  <si>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</si>
  <si>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</si>
  <si>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</si>
  <si>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</si>
  <si>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</si>
  <si>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</si>
  <si>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</si>
  <si>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</si>
  <si>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</si>
  <si>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</si>
  <si>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</si>
  <si>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</si>
  <si>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</si>
  <si>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</si>
  <si>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</si>
  <si>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</si>
  <si>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</si>
  <si>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</si>
  <si>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</si>
  <si>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</si>
  <si>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</si>
  <si>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</si>
  <si>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</si>
  <si>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</si>
  <si>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</si>
  <si>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</si>
  <si>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</si>
  <si>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</si>
  <si>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</si>
  <si>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</si>
  <si>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</si>
  <si>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</si>
  <si>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</si>
  <si>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</si>
  <si>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</si>
  <si>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</si>
  <si>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</si>
  <si>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</si>
  <si>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</si>
  <si>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</si>
  <si>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</si>
  <si>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</si>
  <si>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</si>
  <si>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</si>
  <si>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</si>
  <si>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</si>
  <si>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</si>
  <si>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</si>
  <si>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</si>
  <si>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</si>
  <si>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</si>
  <si>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</si>
  <si>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</si>
  <si>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</si>
  <si>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</si>
  <si>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</si>
  <si>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</si>
  <si>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</si>
  <si>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</si>
  <si>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</si>
  <si>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</si>
  <si>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</si>
  <si>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</si>
  <si>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</si>
  <si>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</si>
  <si>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</si>
  <si>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</si>
  <si>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</si>
  <si>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</si>
  <si>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</si>
  <si>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</si>
  <si>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</si>
  <si>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</si>
  <si>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</si>
  <si>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</si>
  <si>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</si>
  <si>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</si>
  <si>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</si>
  <si>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</si>
  <si>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</si>
  <si>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</si>
  <si>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</si>
  <si>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</si>
  <si>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</si>
  <si>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</si>
  <si>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</si>
  <si>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</si>
  <si>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</si>
  <si>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</si>
  <si>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</si>
  <si>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</si>
  <si>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</si>
  <si>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</si>
  <si>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</si>
  <si>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</si>
  <si>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</si>
  <si>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</si>
  <si>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</si>
  <si>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</si>
  <si>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</si>
  <si>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</si>
  <si>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</si>
  <si>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</si>
  <si>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</si>
  <si>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</si>
  <si>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</si>
  <si>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</si>
  <si>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</si>
  <si>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</si>
  <si>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</si>
  <si>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</si>
  <si>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</si>
  <si>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</si>
  <si>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</si>
  <si>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</si>
  <si>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</si>
  <si>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</si>
  <si>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</si>
  <si>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</si>
  <si>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</si>
  <si>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</si>
  <si>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</si>
  <si>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</si>
  <si>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</si>
  <si>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</si>
  <si>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</si>
  <si>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</si>
  <si>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</si>
  <si>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</si>
  <si>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</si>
  <si>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</si>
  <si>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</si>
  <si>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</si>
  <si>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</si>
  <si>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</si>
  <si>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</si>
  <si>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</si>
  <si>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</si>
  <si>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</si>
  <si>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</si>
  <si>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</si>
  <si>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</si>
  <si>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</si>
  <si>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</si>
  <si>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</si>
  <si>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</si>
  <si>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</si>
  <si>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</si>
  <si>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</si>
  <si>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</si>
  <si>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</si>
  <si>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</si>
  <si>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</si>
  <si>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</si>
  <si>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</si>
  <si>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</si>
  <si>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</si>
  <si>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</si>
  <si>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</si>
  <si>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</si>
  <si>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</si>
  <si>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</si>
  <si>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</si>
  <si>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</si>
  <si>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</si>
  <si>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</si>
  <si>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</si>
  <si>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</si>
  <si>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</si>
  <si>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</si>
  <si>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</si>
  <si>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</si>
  <si>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</si>
  <si>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</si>
  <si>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</si>
  <si>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</si>
  <si>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</si>
  <si>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</si>
  <si>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</si>
  <si>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</si>
  <si>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</si>
  <si>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</si>
  <si>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</si>
  <si>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</si>
  <si>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</si>
  <si>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</si>
  <si>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</si>
  <si>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</si>
  <si>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</si>
  <si>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</si>
  <si>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</si>
  <si>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</si>
  <si>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</si>
  <si>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</si>
  <si>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</si>
  <si>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</si>
  <si>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</si>
  <si>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</si>
  <si>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</si>
  <si>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</si>
  <si>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</si>
  <si>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</si>
  <si>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</si>
  <si>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</si>
  <si>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</si>
  <si>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</si>
  <si>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</si>
  <si>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</si>
  <si>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</si>
  <si>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</si>
  <si>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</si>
  <si>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</si>
  <si>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</si>
  <si>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</si>
  <si>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</si>
  <si>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</si>
  <si>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</si>
  <si>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</si>
  <si>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</si>
  <si>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</si>
  <si>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</si>
  <si>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</si>
  <si>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</si>
  <si>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</si>
  <si>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</si>
  <si>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</si>
  <si>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</si>
  <si>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</si>
  <si>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</si>
  <si>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</si>
  <si>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</si>
  <si>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</si>
  <si>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</si>
  <si>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</si>
  <si>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</si>
  <si>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</si>
  <si>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</si>
  <si>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</si>
  <si>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</si>
  <si>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</si>
  <si>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</si>
  <si>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</si>
  <si>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</si>
  <si>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</si>
  <si>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</si>
  <si>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</si>
  <si>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</si>
  <si>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</si>
  <si>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</si>
  <si>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</si>
  <si>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</si>
  <si>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</si>
  <si>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</si>
  <si>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</si>
  <si>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</si>
  <si>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</si>
  <si>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</si>
  <si>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</si>
  <si>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</si>
  <si>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</si>
  <si>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</si>
  <si>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</si>
  <si>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</si>
  <si>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</si>
  <si>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</si>
  <si>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</si>
  <si>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</si>
  <si>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</si>
  <si>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</si>
  <si>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</si>
  <si>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</si>
  <si>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</si>
  <si>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</si>
  <si>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</si>
  <si>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</si>
  <si>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</si>
  <si>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</si>
  <si>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</si>
  <si>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</si>
  <si>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</si>
  <si>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</si>
  <si>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</si>
  <si>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</si>
  <si>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</si>
  <si>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</si>
  <si>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</si>
  <si>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</si>
  <si>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</si>
  <si>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</si>
  <si>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</si>
  <si>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</si>
  <si>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</si>
  <si>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</si>
  <si>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</si>
  <si>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</si>
  <si>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</si>
  <si>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</si>
  <si>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</si>
  <si>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</si>
  <si>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</si>
  <si>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</si>
  <si>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</si>
  <si>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</si>
  <si>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</si>
  <si>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</si>
  <si>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</si>
  <si>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</si>
  <si>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</si>
  <si>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</si>
  <si>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</si>
  <si>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</si>
  <si>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</si>
  <si>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</si>
  <si>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</si>
  <si>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</si>
  <si>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</si>
  <si>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</si>
  <si>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</si>
  <si>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</si>
  <si>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</si>
  <si>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</si>
  <si>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</si>
  <si>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</si>
  <si>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</si>
  <si>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</si>
  <si>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</si>
  <si>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</si>
  <si>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</si>
  <si>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</si>
  <si>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</si>
  <si>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</si>
  <si>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</si>
  <si>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</si>
  <si>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</si>
  <si>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</si>
  <si>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</si>
  <si>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</si>
  <si>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</si>
  <si>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</si>
  <si>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</si>
  <si>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</si>
  <si>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</si>
  <si>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</si>
  <si>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</si>
  <si>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</si>
  <si>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</si>
  <si>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</si>
  <si>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</si>
  <si>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</si>
  <si>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</si>
  <si>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</si>
  <si>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</si>
  <si>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</si>
  <si>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</si>
  <si>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</si>
  <si>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</si>
  <si>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</si>
  <si>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</si>
  <si>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</si>
  <si>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</si>
  <si>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</si>
  <si>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</si>
  <si>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</si>
  <si>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</si>
  <si>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</si>
  <si>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</si>
  <si>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</si>
  <si>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</si>
  <si>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</si>
  <si>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</si>
  <si>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</si>
  <si>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</si>
  <si>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</si>
  <si>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</si>
  <si>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</si>
  <si>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</si>
  <si>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</si>
  <si>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</si>
  <si>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</si>
  <si>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</si>
  <si>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</si>
  <si>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</si>
  <si>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</si>
  <si>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</si>
  <si>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</si>
  <si>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</si>
  <si>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</si>
  <si>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</si>
  <si>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</si>
  <si>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</si>
  <si>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</si>
  <si>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</si>
  <si>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</si>
  <si>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</si>
  <si>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</si>
  <si>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</si>
  <si>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</si>
  <si>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</si>
  <si>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</si>
  <si>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</si>
  <si>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</si>
  <si>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</si>
  <si>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</si>
  <si>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</si>
  <si>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</si>
  <si>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</si>
  <si>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</si>
  <si>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</si>
  <si>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</si>
  <si>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</si>
  <si>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</si>
  <si>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</si>
  <si>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</si>
  <si>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</si>
  <si>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</si>
  <si>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</si>
  <si>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</si>
  <si>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</si>
  <si>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</si>
  <si>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</si>
  <si>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</si>
  <si>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</si>
  <si>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</si>
  <si>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</si>
  <si>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</si>
  <si>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</si>
  <si>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</si>
  <si>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</si>
  <si>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</si>
  <si>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</si>
  <si>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</si>
  <si>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</si>
  <si>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</si>
  <si>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</si>
  <si>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</si>
  <si>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</si>
  <si>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</si>
  <si>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</si>
  <si>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</si>
  <si>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</si>
  <si>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</si>
  <si>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</si>
  <si>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</si>
  <si>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</si>
  <si>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</si>
  <si>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</si>
  <si>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</si>
  <si>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</si>
  <si>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</si>
  <si>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</si>
  <si>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</si>
  <si>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</si>
  <si>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</si>
  <si>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</si>
  <si>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</si>
  <si>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</si>
  <si>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</si>
  <si>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</si>
  <si>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</si>
  <si>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</si>
  <si>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</si>
  <si>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</si>
  <si>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</si>
  <si>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</si>
  <si>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</si>
  <si>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</si>
  <si>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</si>
  <si>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</si>
  <si>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</si>
  <si>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</si>
  <si>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</si>
  <si>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</si>
  <si>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</si>
  <si>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</si>
  <si>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</si>
  <si>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</si>
  <si>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</si>
  <si>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</si>
  <si>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</si>
  <si>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</si>
  <si>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</si>
  <si>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</si>
  <si>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</si>
  <si>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</si>
  <si>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</si>
  <si>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</si>
  <si>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</si>
  <si>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</si>
  <si>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</si>
  <si>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</si>
  <si>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</si>
  <si>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</si>
  <si>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</si>
  <si>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</si>
  <si>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</si>
  <si>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</si>
  <si>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</si>
  <si>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</si>
  <si>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</si>
  <si>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</si>
  <si>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</si>
  <si>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</si>
  <si>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</si>
  <si>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</si>
  <si>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</si>
  <si>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</si>
  <si>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</si>
  <si>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</si>
  <si>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</si>
  <si>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</si>
  <si>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</si>
  <si>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</si>
  <si>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</si>
  <si>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</si>
  <si>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</si>
  <si>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</si>
  <si>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</si>
  <si>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</si>
  <si>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</si>
  <si>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</si>
  <si>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</si>
  <si>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</si>
  <si>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</si>
  <si>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</si>
  <si>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</si>
  <si>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</si>
  <si>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</si>
  <si>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</si>
  <si>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</si>
  <si>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</si>
  <si>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</si>
  <si>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</si>
  <si>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</si>
  <si>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</si>
  <si>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</si>
  <si>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</si>
  <si>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</si>
  <si>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</si>
  <si>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</si>
  <si>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</si>
  <si>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</si>
  <si>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</si>
  <si>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</si>
  <si>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</si>
  <si>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</si>
  <si>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</si>
  <si>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</si>
  <si>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</si>
  <si>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</si>
  <si>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</si>
  <si>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</si>
  <si>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</si>
  <si>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</si>
  <si>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</si>
  <si>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</si>
  <si>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</si>
  <si>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</si>
  <si>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</si>
  <si>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</si>
  <si>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</si>
  <si>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</si>
  <si>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</si>
  <si>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</si>
  <si>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</si>
  <si>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</si>
  <si>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</si>
  <si>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</si>
  <si>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</si>
  <si>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</si>
  <si>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</si>
  <si>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</si>
  <si>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</si>
  <si>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</si>
  <si>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</si>
  <si>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</si>
  <si>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</si>
  <si>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</si>
  <si>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</si>
  <si>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</si>
  <si>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</si>
  <si>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</si>
  <si>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</si>
  <si>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</si>
  <si>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</si>
  <si>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</si>
  <si>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</si>
  <si>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</si>
  <si>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</si>
  <si>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</si>
  <si>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</si>
  <si>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</si>
  <si>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</si>
  <si>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</si>
  <si>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</si>
  <si>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</si>
  <si>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</si>
  <si>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</si>
  <si>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</si>
  <si>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</si>
  <si>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</si>
  <si>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</si>
  <si>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</si>
  <si>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</si>
  <si>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</si>
  <si>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</si>
  <si>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</si>
  <si>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</si>
  <si>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</si>
  <si>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</si>
  <si>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</si>
  <si>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</si>
  <si>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</si>
  <si>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</si>
  <si>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</si>
  <si>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</si>
  <si>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</si>
  <si>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</si>
  <si>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</si>
  <si>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</si>
  <si>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</si>
  <si>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</si>
  <si>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</si>
  <si>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</si>
  <si>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</si>
  <si>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</si>
  <si>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</si>
  <si>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</si>
  <si>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</si>
  <si>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</si>
  <si>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</si>
  <si>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</si>
  <si>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</si>
  <si>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</si>
  <si>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</si>
  <si>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</si>
  <si>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</si>
  <si>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</si>
  <si>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</si>
  <si>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</si>
  <si>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</si>
  <si>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</si>
  <si>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</si>
  <si>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</si>
  <si>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</si>
  <si>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</si>
  <si>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</si>
  <si>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</si>
  <si>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</si>
  <si>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</si>
  <si>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</si>
  <si>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</si>
  <si>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</si>
  <si>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</si>
  <si>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</si>
  <si>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</si>
  <si>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</si>
  <si>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</si>
  <si>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</si>
  <si>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</si>
  <si>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</si>
  <si>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</si>
  <si>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</si>
  <si>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</si>
  <si>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</si>
  <si>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</si>
  <si>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</si>
  <si>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</si>
  <si>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</si>
  <si>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</si>
  <si>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</si>
  <si>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</si>
  <si>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</si>
  <si>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</si>
  <si>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</si>
  <si>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</si>
  <si>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</si>
  <si>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</si>
  <si>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</si>
  <si>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</si>
  <si>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</si>
  <si>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</si>
  <si>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</si>
  <si>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</si>
  <si>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</si>
  <si>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</si>
  <si>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</si>
  <si>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</si>
  <si>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</si>
  <si>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</si>
  <si>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</si>
  <si>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</si>
  <si>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</si>
  <si>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</si>
  <si>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</si>
  <si>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</si>
  <si>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</si>
  <si>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</si>
  <si>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</si>
  <si>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</si>
  <si>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</si>
  <si>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</si>
  <si>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</si>
  <si>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</si>
  <si>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</si>
  <si>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</si>
  <si>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</si>
  <si>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</si>
  <si>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</si>
  <si>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</si>
  <si>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</si>
  <si>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</si>
  <si>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</si>
  <si>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</si>
  <si>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</si>
  <si>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</si>
  <si>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</si>
  <si>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</si>
  <si>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</si>
  <si>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</si>
  <si>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</si>
  <si>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</si>
  <si>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</si>
  <si>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</si>
  <si>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</si>
  <si>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</si>
  <si>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</si>
  <si>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</si>
  <si>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</si>
  <si>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</si>
  <si>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</si>
  <si>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</si>
  <si>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</si>
  <si>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</si>
  <si>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</si>
  <si>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</si>
  <si>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</si>
  <si>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</si>
  <si>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</si>
  <si>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</si>
  <si>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</si>
  <si>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</si>
  <si>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</si>
  <si>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</si>
  <si>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</si>
  <si>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</si>
  <si>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</si>
  <si>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</si>
  <si>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</si>
  <si>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</si>
  <si>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</si>
  <si>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</si>
  <si>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</si>
  <si>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</si>
  <si>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</si>
  <si>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</si>
  <si>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</si>
  <si>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</si>
  <si>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</si>
  <si>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</si>
  <si>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</si>
  <si>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</si>
  <si>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</si>
  <si>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</si>
  <si>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</si>
  <si>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</si>
  <si>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</si>
  <si>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</si>
  <si>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</si>
  <si>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</si>
  <si>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</si>
  <si>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</si>
  <si>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</si>
  <si>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</si>
  <si>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</si>
  <si>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</si>
  <si>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</si>
  <si>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</si>
  <si>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</si>
  <si>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</si>
  <si>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</si>
  <si>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</si>
  <si>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</si>
  <si>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</si>
  <si>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</si>
  <si>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</si>
  <si>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</si>
  <si>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</si>
  <si>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</si>
  <si>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</si>
  <si>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</si>
  <si>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</si>
  <si>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</si>
  <si>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</si>
  <si>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</si>
  <si>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</si>
  <si>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</si>
  <si>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</si>
  <si>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</si>
  <si>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</si>
  <si>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</si>
  <si>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</si>
  <si>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</si>
  <si>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</si>
  <si>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</si>
  <si>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</si>
  <si>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</si>
  <si>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</si>
  <si>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</si>
  <si>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</si>
  <si>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</si>
  <si>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</si>
  <si>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</si>
  <si>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</si>
  <si>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</si>
  <si>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</si>
  <si>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</si>
  <si>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</si>
  <si>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</si>
  <si>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</si>
  <si>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</si>
  <si>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</si>
  <si>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</si>
  <si>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</si>
  <si>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</si>
  <si>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</si>
  <si>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</si>
  <si>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</si>
  <si>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</si>
  <si>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</si>
  <si>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</si>
  <si>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</si>
  <si>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</si>
  <si>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</si>
  <si>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</si>
  <si>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</si>
  <si>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</si>
  <si>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</si>
  <si>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</si>
  <si>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</si>
  <si>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</si>
  <si>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</si>
  <si>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</si>
  <si>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</si>
  <si>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</si>
  <si>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</si>
  <si>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</si>
  <si>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</si>
  <si>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</si>
  <si>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</si>
  <si>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</si>
  <si>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</si>
  <si>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</si>
  <si>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</si>
  <si>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</si>
  <si>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</si>
  <si>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</si>
  <si>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</si>
  <si>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</si>
  <si>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</si>
  <si>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</si>
  <si>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</si>
  <si>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</si>
  <si>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</si>
  <si>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</si>
  <si>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</si>
  <si>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</si>
  <si>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</si>
  <si>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</si>
  <si>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</si>
  <si>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</si>
  <si>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</si>
  <si>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</si>
  <si>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</si>
  <si>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</si>
  <si>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</si>
  <si>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</si>
  <si>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</si>
  <si>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</si>
  <si>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</si>
  <si>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</si>
  <si>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</si>
  <si>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</si>
  <si>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</si>
  <si>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</si>
  <si>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</si>
  <si>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</si>
  <si>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</si>
  <si>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</si>
  <si>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</si>
  <si>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</si>
  <si>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</si>
  <si>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</si>
  <si>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</si>
  <si>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</si>
  <si>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</si>
  <si>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</si>
  <si>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</si>
  <si>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</si>
  <si>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</si>
  <si>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</si>
  <si>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</si>
  <si>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</si>
  <si>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</si>
  <si>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</si>
  <si>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</si>
  <si>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</si>
  <si>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</si>
  <si>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</si>
  <si>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</si>
  <si>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</si>
  <si>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</si>
  <si>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</si>
  <si>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</si>
  <si>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</si>
  <si>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</si>
  <si>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</si>
  <si>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</si>
  <si>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</si>
  <si>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</si>
  <si>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</si>
  <si>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</si>
  <si>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</si>
  <si>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</si>
  <si>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</si>
  <si>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</si>
  <si>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</si>
  <si>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</si>
  <si>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</si>
  <si>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</si>
  <si>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</si>
  <si>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</si>
  <si>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</si>
  <si>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</si>
  <si>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</si>
  <si>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</si>
  <si>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</si>
  <si>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</si>
  <si>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</si>
  <si>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</si>
  <si>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</si>
  <si>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</si>
  <si>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</si>
  <si>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</si>
  <si>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</si>
  <si>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</si>
  <si>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</si>
  <si>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</si>
  <si>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</si>
  <si>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</si>
  <si>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</si>
  <si>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</si>
  <si>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</si>
  <si>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</si>
  <si>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</si>
  <si>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</si>
  <si>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</si>
  <si>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</si>
  <si>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</si>
  <si>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</si>
  <si>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</si>
  <si>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</si>
  <si>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</si>
  <si>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</si>
  <si>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</si>
  <si>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</si>
  <si>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</si>
  <si>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</si>
  <si>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</si>
  <si>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</si>
  <si>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</si>
  <si>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</si>
  <si>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</si>
  <si>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</si>
  <si>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</si>
  <si>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</si>
  <si>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</si>
  <si>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</si>
  <si>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</si>
  <si>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</si>
  <si>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</si>
  <si>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</si>
  <si>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</si>
  <si>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</si>
  <si>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</si>
  <si>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</si>
  <si>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</si>
  <si>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</si>
  <si>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</si>
  <si>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</si>
  <si>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</si>
  <si>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</si>
  <si>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</si>
  <si>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</si>
  <si>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</si>
  <si>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</si>
  <si>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</si>
  <si>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</si>
  <si>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</si>
  <si>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</si>
  <si>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</si>
  <si>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</si>
  <si>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</si>
  <si>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</si>
  <si>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</si>
  <si>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</si>
  <si>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</si>
  <si>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</si>
  <si>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</si>
  <si>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</si>
  <si>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</si>
  <si>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</si>
  <si>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</si>
  <si>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</si>
  <si>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</si>
  <si>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</si>
  <si>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</si>
  <si>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</si>
  <si>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</si>
  <si>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</si>
  <si>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</si>
  <si>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</si>
  <si>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</si>
  <si>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</si>
  <si>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</si>
  <si>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</si>
  <si>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</si>
  <si>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</si>
  <si>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</si>
  <si>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</si>
  <si>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</si>
  <si>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</si>
  <si>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</si>
  <si>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</si>
  <si>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</si>
  <si>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</si>
  <si>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</si>
  <si>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</si>
  <si>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</si>
  <si>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</si>
  <si>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</si>
  <si>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</si>
  <si>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</si>
  <si>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</si>
  <si>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</si>
  <si>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</si>
  <si>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</si>
  <si>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</si>
  <si>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</si>
  <si>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</si>
  <si>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</si>
  <si>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</si>
  <si>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</si>
  <si>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</si>
  <si>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</si>
  <si>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</si>
  <si>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</si>
  <si>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</si>
  <si>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</si>
  <si>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</si>
  <si>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</si>
  <si>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</si>
  <si>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</si>
  <si>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</si>
  <si>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</si>
  <si>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</si>
  <si>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</si>
  <si>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</si>
  <si>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</si>
  <si>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</si>
  <si>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</si>
  <si>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</si>
  <si>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</si>
  <si>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</si>
  <si>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</si>
  <si>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</si>
  <si>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</si>
  <si>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</si>
  <si>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</si>
  <si>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</si>
  <si>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</si>
  <si>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</si>
  <si>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</si>
  <si>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</si>
  <si>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</si>
  <si>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</si>
  <si>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</si>
  <si>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</si>
  <si>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</si>
  <si>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</si>
  <si>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</si>
  <si>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</si>
  <si>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</si>
  <si>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</si>
  <si>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</si>
  <si>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</si>
  <si>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</si>
  <si>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</si>
  <si>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</si>
  <si>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</si>
  <si>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</si>
  <si>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</si>
  <si>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</si>
  <si>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</si>
  <si>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</si>
  <si>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</si>
  <si>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</si>
  <si>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</si>
  <si>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</si>
  <si>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</si>
  <si>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</si>
  <si>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</si>
  <si>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</si>
  <si>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</si>
  <si>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</si>
  <si>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</si>
  <si>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</si>
  <si>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</si>
  <si>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</si>
  <si>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</si>
  <si>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</si>
  <si>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</si>
  <si>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</si>
  <si>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</si>
  <si>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</si>
  <si>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</si>
  <si>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</si>
  <si>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</si>
  <si>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</si>
  <si>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</si>
  <si>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</si>
  <si>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</si>
  <si>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</si>
  <si>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</si>
  <si>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</si>
  <si>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</si>
  <si>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</si>
  <si>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</si>
  <si>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</si>
  <si>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</si>
  <si>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</si>
  <si>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</si>
  <si>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</si>
  <si>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</si>
  <si>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</si>
  <si>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</si>
  <si>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</si>
  <si>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</si>
  <si>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</si>
  <si>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</si>
  <si>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</si>
  <si>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</si>
  <si>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</si>
  <si>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</si>
  <si>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</si>
  <si>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</si>
  <si>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</si>
  <si>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</si>
  <si>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</si>
  <si>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</si>
  <si>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</si>
  <si>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</si>
  <si>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</si>
  <si>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</si>
  <si>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</si>
  <si>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</si>
  <si>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</si>
  <si>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</si>
  <si>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</si>
  <si>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</si>
  <si>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</si>
  <si>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</si>
  <si>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</si>
  <si>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</si>
  <si>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</si>
  <si>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</si>
  <si>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</si>
  <si>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</si>
  <si>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</si>
  <si>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</si>
  <si>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</si>
  <si>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</si>
  <si>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</si>
  <si>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</si>
  <si>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</si>
  <si>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</si>
  <si>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</si>
  <si>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</si>
  <si>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</si>
  <si>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</si>
  <si>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</si>
  <si>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</si>
  <si>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</si>
  <si>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</si>
  <si>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</si>
  <si>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</si>
  <si>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</si>
  <si>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</si>
  <si>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</si>
  <si>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</si>
  <si>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</si>
  <si>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</si>
  <si>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</si>
  <si>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</si>
  <si>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</si>
  <si>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</si>
  <si>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</si>
  <si>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</si>
  <si>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</si>
  <si>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</si>
  <si>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</si>
  <si>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</si>
  <si>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</si>
  <si>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</si>
  <si>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</si>
  <si>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</si>
  <si>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</si>
  <si>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</si>
  <si>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</si>
  <si>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</si>
  <si>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</si>
  <si>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</si>
  <si>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</si>
  <si>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</si>
  <si>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</si>
  <si>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</si>
  <si>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</si>
  <si>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</si>
  <si>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</si>
  <si>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</si>
  <si>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</si>
  <si>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</si>
  <si>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</si>
  <si>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</si>
  <si>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</si>
  <si>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</si>
  <si>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</si>
  <si>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</si>
  <si>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</si>
  <si>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</si>
  <si>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</si>
  <si>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</si>
  <si>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</si>
  <si>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</si>
  <si>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</si>
  <si>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</si>
  <si>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</si>
  <si>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</si>
  <si>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</si>
  <si>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</si>
  <si>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</si>
  <si>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</si>
  <si>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</si>
  <si>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</si>
  <si>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</si>
  <si>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</si>
  <si>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</si>
  <si>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</si>
  <si>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</si>
  <si>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</si>
  <si>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</si>
  <si>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</si>
  <si>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</si>
  <si>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</si>
  <si>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</si>
  <si>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</si>
  <si>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</si>
  <si>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</si>
  <si>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</si>
  <si>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</si>
  <si>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</si>
  <si>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</si>
  <si>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</si>
  <si>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</si>
  <si>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</si>
  <si>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</si>
  <si>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</si>
  <si>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</si>
  <si>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</si>
  <si>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</si>
  <si>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</si>
  <si>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</si>
  <si>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</si>
  <si>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</si>
  <si>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</si>
  <si>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</si>
  <si>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</si>
  <si>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</si>
  <si>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</si>
  <si>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</si>
  <si>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</si>
  <si>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</si>
  <si>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</si>
  <si>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</si>
  <si>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</si>
  <si>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</si>
  <si>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</si>
  <si>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</si>
  <si>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</si>
  <si>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</si>
  <si>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</si>
  <si>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</si>
  <si>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</si>
  <si>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</si>
  <si>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</si>
  <si>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</si>
  <si>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</si>
  <si>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</si>
  <si>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</si>
  <si>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</si>
  <si>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</si>
  <si>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</si>
  <si>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</si>
  <si>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</si>
  <si>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</si>
  <si>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</si>
  <si>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</si>
  <si>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</si>
  <si>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</si>
  <si>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</si>
  <si>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</si>
  <si>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</si>
  <si>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</si>
  <si>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</si>
  <si>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</si>
  <si>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</si>
  <si>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</si>
  <si>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</si>
  <si>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</si>
  <si>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</si>
  <si>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</si>
  <si>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</si>
  <si>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</si>
  <si>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</si>
  <si>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</si>
  <si>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</si>
  <si>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</si>
  <si>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</si>
  <si>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</si>
  <si>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</si>
  <si>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</si>
  <si>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</si>
  <si>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</si>
  <si>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</si>
  <si>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</si>
  <si>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</si>
  <si>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</si>
  <si>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</si>
  <si>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</si>
  <si>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</si>
  <si>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</si>
  <si>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</si>
  <si>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</si>
  <si>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</si>
  <si>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</si>
  <si>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</si>
  <si>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</si>
  <si>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</si>
  <si>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</si>
  <si>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</si>
  <si>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</si>
  <si>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</si>
  <si>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</si>
  <si>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</si>
  <si>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</si>
  <si>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</si>
  <si>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</si>
  <si>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</si>
  <si>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</si>
  <si>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</si>
  <si>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</si>
  <si>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</si>
  <si>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</si>
  <si>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</si>
  <si>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</si>
  <si>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</si>
  <si>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</si>
  <si>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</si>
  <si>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</si>
  <si>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</si>
  <si>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</si>
  <si>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</si>
  <si>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</si>
  <si>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</si>
  <si>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</si>
  <si>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</si>
  <si>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</si>
  <si>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</si>
  <si>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</si>
  <si>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</si>
  <si>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</si>
  <si>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</si>
  <si>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</si>
  <si>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</si>
  <si>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</si>
  <si>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</si>
  <si>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</si>
  <si>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</si>
  <si>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</si>
  <si>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</si>
  <si>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</si>
  <si>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</si>
  <si>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</si>
  <si>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</si>
  <si>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</si>
  <si>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</si>
  <si>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</si>
  <si>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</si>
  <si>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</si>
  <si>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</si>
  <si>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</si>
  <si>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</si>
  <si>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</si>
  <si>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</si>
  <si>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</si>
  <si>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</si>
  <si>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</si>
  <si>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</si>
  <si>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</si>
  <si>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</si>
  <si>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</si>
  <si>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</si>
  <si>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</si>
  <si>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</si>
  <si>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</si>
  <si>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</si>
  <si>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</si>
  <si>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</si>
  <si>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</si>
  <si>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</si>
  <si>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</si>
  <si>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</si>
  <si>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</si>
  <si>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</si>
  <si>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</si>
  <si>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</si>
  <si>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</si>
  <si>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</si>
  <si>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</si>
  <si>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</si>
  <si>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</si>
  <si>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</si>
  <si>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</si>
  <si>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</si>
  <si>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</si>
  <si>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</si>
  <si>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</si>
  <si>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</si>
  <si>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</si>
  <si>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</si>
  <si>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</si>
  <si>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</si>
  <si>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</si>
  <si>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</si>
  <si>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</si>
  <si>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</si>
  <si>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</si>
  <si>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</si>
  <si>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</si>
  <si>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</si>
  <si>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</si>
  <si>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</si>
  <si>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</si>
  <si>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</si>
  <si>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</si>
  <si>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</si>
  <si>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</si>
  <si>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</si>
  <si>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</si>
  <si>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</si>
  <si>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</si>
  <si>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</si>
  <si>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</si>
  <si>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</si>
  <si>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</si>
  <si>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</si>
  <si>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</si>
  <si>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</si>
  <si>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</si>
  <si>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</si>
  <si>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</si>
  <si>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</si>
  <si>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</si>
  <si>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</si>
  <si>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</si>
  <si>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</si>
  <si>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</si>
  <si>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</si>
  <si>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</si>
  <si>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</si>
  <si>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</si>
  <si>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</si>
  <si>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</si>
  <si>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</si>
  <si>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</si>
  <si>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</si>
  <si>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</si>
  <si>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</si>
  <si>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</si>
  <si>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</si>
  <si>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</si>
  <si>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</si>
  <si>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</si>
  <si>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</si>
  <si>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</si>
  <si>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</si>
  <si>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</si>
  <si>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</si>
  <si>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</si>
  <si>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</si>
  <si>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</si>
  <si>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</si>
  <si>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</si>
  <si>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</si>
  <si>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</si>
  <si>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</si>
  <si>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</si>
  <si>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</si>
  <si>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</si>
  <si>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</si>
  <si>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</si>
  <si>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</si>
  <si>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</si>
  <si>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</si>
  <si>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</si>
  <si>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</si>
  <si>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</si>
  <si>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</si>
  <si>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</si>
  <si>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</si>
  <si>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</si>
  <si>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</si>
  <si>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</si>
  <si>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</si>
  <si>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</si>
  <si>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</si>
  <si>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</si>
  <si>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</si>
  <si>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</si>
  <si>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</si>
  <si>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</si>
  <si>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</si>
  <si>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</si>
  <si>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</si>
  <si>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</si>
  <si>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</si>
  <si>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</si>
  <si>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</si>
  <si>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</si>
  <si>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</si>
  <si>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</si>
  <si>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</si>
  <si>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</si>
  <si>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</si>
  <si>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</si>
  <si>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</si>
  <si>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</si>
  <si>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</si>
  <si>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</si>
  <si>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</si>
  <si>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</si>
  <si>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</si>
  <si>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</si>
  <si>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</si>
  <si>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</si>
  <si>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</si>
  <si>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</si>
  <si>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</si>
  <si>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</si>
  <si>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</si>
  <si>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</si>
  <si>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</si>
  <si>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</si>
  <si>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</si>
  <si>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</si>
  <si>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</si>
  <si>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</si>
  <si>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</si>
  <si>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</si>
  <si>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</si>
  <si>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</si>
  <si>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</si>
  <si>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</si>
  <si>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</si>
  <si>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</si>
  <si>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</si>
  <si>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</si>
  <si>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</si>
  <si>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</si>
  <si>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</si>
  <si>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</si>
  <si>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</si>
  <si>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</si>
  <si>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</si>
  <si>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</si>
  <si>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</si>
  <si>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</si>
  <si>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</si>
  <si>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</si>
  <si>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</si>
  <si>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</si>
  <si>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</si>
  <si>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</si>
  <si>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</si>
  <si>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</si>
  <si>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</si>
  <si>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</si>
  <si>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</si>
  <si>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</si>
  <si>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</si>
  <si>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</si>
  <si>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</si>
  <si>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</si>
  <si>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</si>
  <si>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</si>
  <si>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</si>
  <si>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</si>
  <si>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</si>
  <si>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</si>
  <si>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</si>
  <si>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</si>
  <si>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</si>
  <si>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</si>
  <si>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</si>
  <si>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</si>
  <si>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</si>
  <si>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</si>
  <si>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</si>
  <si>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</si>
  <si>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</si>
  <si>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</si>
  <si>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</si>
  <si>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</si>
  <si>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</si>
  <si>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</si>
  <si>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</si>
  <si>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</si>
  <si>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</si>
  <si>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</si>
  <si>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</si>
  <si>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</si>
  <si>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</si>
  <si>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</si>
  <si>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</si>
  <si>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</si>
  <si>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</si>
  <si>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</si>
  <si>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</si>
  <si>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</si>
  <si>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</si>
  <si>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</si>
  <si>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</si>
  <si>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</si>
  <si>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</si>
  <si>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</si>
  <si>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</si>
  <si>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</si>
  <si>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</si>
  <si>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</si>
  <si>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</si>
  <si>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</si>
  <si>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</si>
  <si>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</si>
  <si>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</si>
  <si>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</si>
  <si>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</si>
  <si>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</si>
  <si>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</si>
  <si>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</si>
  <si>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</si>
  <si>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</si>
  <si>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</si>
  <si>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</si>
  <si>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</si>
  <si>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</si>
  <si>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</si>
  <si>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</si>
  <si>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</si>
  <si>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</si>
  <si>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</si>
  <si>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</si>
  <si>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</si>
  <si>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</si>
  <si>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</si>
  <si>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</si>
  <si>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</si>
  <si>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</si>
  <si>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</si>
  <si>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</si>
  <si>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</si>
  <si>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</si>
  <si>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</si>
  <si>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</si>
  <si>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</si>
  <si>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</si>
  <si>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</si>
  <si>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</si>
  <si>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</si>
  <si>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</si>
  <si>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</si>
  <si>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</si>
  <si>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</si>
  <si>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</si>
  <si>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</si>
  <si>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</si>
  <si>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</si>
  <si>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</si>
  <si>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</si>
  <si>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</si>
  <si>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</si>
  <si>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</si>
  <si>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</si>
  <si>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</si>
  <si>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</si>
  <si>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</si>
  <si>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</si>
  <si>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</si>
  <si>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</si>
  <si>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</si>
  <si>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</si>
  <si>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</si>
  <si>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</si>
  <si>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</si>
  <si>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</si>
  <si>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</si>
  <si>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</si>
  <si>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</si>
  <si>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</si>
  <si>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</si>
  <si>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</si>
  <si>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</si>
  <si>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</si>
  <si>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</si>
  <si>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</si>
  <si>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</si>
  <si>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</si>
  <si>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</si>
  <si>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</si>
  <si>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</si>
  <si>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</si>
  <si>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</si>
  <si>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</si>
  <si>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</si>
  <si>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</si>
  <si>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</si>
  <si>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</si>
  <si>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</si>
  <si>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</si>
  <si>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</si>
  <si>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</si>
  <si>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</si>
  <si>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</si>
  <si>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</si>
  <si>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</si>
  <si>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</si>
  <si>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</si>
  <si>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</si>
  <si>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</si>
  <si>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</si>
  <si>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</si>
  <si>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</si>
  <si>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</si>
  <si>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</si>
  <si>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</si>
  <si>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</si>
  <si>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</si>
  <si>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</si>
  <si>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</si>
  <si>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</si>
  <si>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</si>
  <si>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</si>
  <si>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</si>
  <si>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</si>
  <si>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</si>
  <si>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</si>
  <si>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</si>
  <si>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</si>
  <si>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</si>
  <si>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</si>
  <si>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</si>
  <si>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</si>
  <si>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</si>
  <si>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</si>
  <si>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</si>
  <si>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</si>
  <si>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</si>
  <si>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</si>
  <si>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</si>
  <si>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</si>
  <si>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</si>
  <si>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</si>
  <si>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</si>
  <si>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</si>
  <si>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</si>
  <si>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</si>
  <si>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</si>
  <si>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</si>
  <si>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</si>
  <si>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</si>
  <si>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</si>
  <si>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</si>
  <si>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</si>
  <si>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</si>
  <si>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</si>
  <si>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</si>
  <si>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</si>
  <si>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</si>
  <si>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</si>
  <si>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</si>
  <si>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</si>
  <si>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</si>
  <si>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</si>
  <si>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</si>
  <si>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</si>
  <si>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</si>
  <si>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</si>
  <si>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</si>
  <si>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</si>
  <si>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</si>
  <si>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</si>
  <si>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</si>
  <si>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</si>
  <si>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</si>
  <si>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</si>
  <si>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</si>
  <si>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</si>
  <si>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</si>
  <si>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</si>
  <si>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</si>
  <si>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</si>
  <si>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</si>
  <si>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</si>
  <si>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</si>
  <si>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</si>
  <si>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</si>
  <si>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</si>
  <si>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</si>
  <si>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</si>
  <si>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</si>
  <si>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</si>
  <si>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</si>
  <si>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</si>
  <si>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</si>
  <si>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</si>
  <si>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</si>
  <si>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</si>
  <si>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</si>
  <si>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</si>
  <si>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</si>
  <si>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</si>
  <si>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</si>
  <si>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</si>
  <si>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</si>
  <si>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</si>
  <si>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</si>
  <si>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</si>
  <si>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</si>
  <si>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</si>
  <si>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</si>
  <si>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</si>
  <si>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</si>
  <si>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</si>
  <si>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</si>
  <si>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</si>
  <si>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</si>
  <si>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</si>
  <si>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</si>
  <si>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</si>
  <si>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</si>
  <si>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</si>
  <si>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</si>
  <si>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</si>
  <si>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</si>
  <si>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</si>
  <si>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</si>
  <si>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</si>
  <si>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</si>
  <si>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</si>
  <si>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</si>
  <si>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</si>
  <si>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</si>
  <si>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</si>
  <si>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</si>
  <si>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</si>
  <si>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</si>
  <si>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</si>
  <si>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</si>
  <si>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</si>
  <si>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</si>
  <si>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</si>
  <si>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</si>
  <si>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</si>
  <si>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</si>
  <si>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</si>
  <si>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</si>
  <si>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</si>
  <si>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</si>
  <si>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</si>
  <si>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</si>
  <si>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</si>
  <si>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</si>
  <si>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</si>
  <si>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</si>
  <si>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</si>
  <si>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</si>
  <si>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</si>
  <si>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</si>
  <si>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</si>
  <si>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</si>
  <si>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</si>
  <si>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</si>
  <si>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</si>
  <si>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</si>
  <si>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</si>
  <si>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</si>
  <si>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</si>
  <si>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</si>
  <si>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</si>
  <si>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</si>
  <si>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</si>
  <si>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</si>
  <si>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</si>
  <si>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</si>
  <si>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</si>
  <si>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</si>
  <si>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</si>
  <si>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</si>
  <si>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</si>
  <si>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</si>
  <si>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</si>
  <si>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</si>
  <si>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</si>
  <si>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</si>
  <si>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</si>
  <si>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</si>
  <si>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</si>
  <si>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</si>
  <si>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</si>
  <si>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</si>
  <si>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</si>
  <si>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</si>
  <si>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</si>
  <si>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</si>
  <si>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</si>
  <si>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</si>
  <si>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</si>
  <si>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</si>
  <si>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</si>
  <si>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</si>
  <si>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</si>
  <si>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</si>
  <si>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</si>
  <si>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</si>
  <si>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</si>
  <si>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</si>
  <si>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</si>
  <si>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</si>
  <si>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</si>
  <si>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</si>
  <si>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</si>
  <si>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</si>
  <si>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</si>
  <si>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</si>
  <si>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</si>
  <si>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</si>
  <si>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</si>
  <si>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</si>
  <si>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</si>
  <si>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</si>
  <si>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</si>
  <si>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</si>
  <si>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</si>
  <si>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</si>
  <si>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</si>
  <si>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</si>
  <si>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</si>
  <si>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</si>
  <si>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</si>
  <si>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</si>
  <si>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</si>
  <si>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</si>
  <si>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</si>
  <si>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</si>
  <si>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</si>
  <si>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</si>
  <si>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</si>
  <si>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</si>
  <si>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</si>
  <si>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</si>
  <si>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</si>
  <si>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</si>
  <si>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</si>
  <si>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</si>
  <si>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</si>
  <si>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</si>
  <si>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</si>
  <si>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</si>
  <si>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</si>
  <si>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</si>
  <si>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</si>
  <si>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</si>
  <si>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</si>
  <si>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</si>
  <si>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</si>
  <si>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</si>
  <si>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</si>
  <si>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</si>
  <si>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</si>
  <si>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</si>
  <si>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</si>
  <si>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</si>
  <si>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</si>
  <si>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</si>
  <si>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</si>
  <si>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</si>
  <si>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</si>
  <si>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</si>
  <si>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</si>
  <si>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</si>
  <si>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</si>
  <si>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</si>
  <si>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</si>
  <si>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</si>
  <si>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</si>
  <si>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</si>
  <si>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</si>
  <si>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</si>
  <si>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</si>
  <si>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</si>
  <si>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</si>
  <si>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</si>
  <si>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</si>
  <si>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</si>
  <si>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</si>
  <si>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</si>
  <si>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</si>
  <si>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</si>
  <si>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</si>
  <si>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</si>
  <si>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</si>
  <si>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</si>
  <si>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</si>
  <si>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</si>
  <si>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</si>
  <si>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</si>
  <si>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</si>
  <si>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</si>
  <si>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</si>
  <si>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</si>
  <si>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</si>
  <si>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</si>
  <si>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</si>
  <si>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</si>
  <si>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</si>
  <si>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</si>
  <si>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</si>
  <si>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</si>
  <si>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</si>
  <si>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</si>
  <si>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</si>
  <si>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</si>
  <si>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</si>
  <si>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</si>
  <si>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</si>
  <si>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</si>
  <si>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</si>
  <si>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</si>
  <si>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</si>
  <si>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</si>
  <si>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</si>
  <si>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</si>
  <si>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</si>
  <si>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</si>
  <si>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</si>
  <si>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</si>
  <si>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</si>
  <si>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</si>
  <si>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</si>
  <si>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</si>
  <si>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</si>
  <si>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</si>
  <si>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</si>
  <si>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</si>
  <si>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</si>
  <si>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</si>
  <si>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</si>
  <si>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</si>
  <si>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</si>
  <si>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</si>
  <si>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</si>
  <si>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</si>
  <si>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</si>
  <si>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</si>
  <si>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</si>
  <si>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</si>
  <si>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</si>
  <si>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</si>
  <si>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</si>
  <si>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</si>
  <si>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</si>
  <si>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</si>
  <si>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</si>
  <si>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</si>
  <si>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</si>
  <si>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</si>
  <si>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</si>
  <si>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</si>
  <si>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</si>
  <si>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</si>
  <si>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</si>
  <si>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</si>
  <si>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</si>
  <si>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</si>
  <si>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</si>
  <si>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</si>
  <si>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</si>
  <si>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</si>
  <si>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</si>
  <si>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</si>
  <si>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</si>
  <si>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</si>
  <si>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</si>
  <si>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</si>
  <si>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</si>
  <si>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</si>
  <si>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</si>
  <si>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</si>
  <si>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</si>
  <si>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</si>
  <si>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</si>
  <si>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</si>
  <si>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</si>
  <si>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</si>
  <si>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</si>
  <si>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</si>
  <si>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</si>
  <si>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</si>
  <si>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</si>
  <si>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</si>
  <si>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</si>
  <si>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</si>
  <si>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</si>
  <si>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</si>
  <si>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</si>
  <si>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</si>
  <si>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</si>
  <si>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</si>
  <si>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</si>
  <si>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</si>
  <si>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</si>
  <si>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</si>
  <si>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</si>
  <si>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</si>
  <si>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</si>
  <si>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</si>
  <si>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</si>
  <si>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</si>
  <si>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</si>
  <si>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</si>
  <si>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</si>
  <si>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</si>
  <si>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</si>
  <si>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</si>
  <si>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</si>
  <si>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</si>
  <si>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</si>
  <si>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</si>
  <si>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</si>
  <si>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</si>
  <si>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</si>
  <si>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</si>
  <si>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</si>
  <si>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</si>
  <si>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</si>
  <si>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</si>
  <si>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</si>
  <si>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</si>
  <si>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</si>
  <si>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</si>
  <si>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</si>
  <si>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</si>
  <si>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</si>
  <si>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</si>
  <si>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</si>
  <si>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</si>
  <si>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</si>
  <si>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</si>
  <si>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</si>
  <si>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</si>
  <si>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</si>
  <si>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</si>
  <si>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</si>
  <si>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</si>
  <si>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</si>
  <si>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</si>
  <si>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</si>
  <si>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</si>
  <si>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</si>
  <si>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</si>
  <si>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</si>
  <si>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</si>
  <si>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</si>
  <si>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</si>
  <si>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</si>
  <si>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</si>
  <si>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</si>
  <si>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</si>
  <si>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</si>
  <si>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</si>
  <si>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</si>
  <si>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</si>
  <si>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</si>
  <si>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</si>
  <si>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</si>
  <si>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</si>
  <si>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</si>
  <si>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</si>
  <si>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</si>
  <si>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</si>
  <si>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</si>
  <si>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</si>
  <si>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</si>
  <si>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</si>
  <si>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</si>
  <si>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</si>
  <si>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</si>
  <si>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</si>
  <si>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</si>
  <si>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</si>
  <si>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</si>
  <si>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</si>
  <si>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</si>
  <si>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</si>
  <si>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</si>
  <si>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</si>
  <si>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</si>
  <si>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</si>
  <si>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</si>
  <si>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</si>
  <si>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</si>
  <si>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</si>
  <si>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</si>
  <si>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</si>
  <si>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</si>
  <si>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</si>
  <si>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</si>
  <si>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</si>
  <si>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</si>
  <si>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</si>
  <si>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</si>
  <si>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</si>
  <si>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</si>
  <si>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</si>
  <si>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</si>
  <si>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</si>
  <si>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</si>
  <si>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</si>
  <si>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</si>
  <si>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</si>
  <si>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</si>
  <si>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</si>
  <si>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</si>
  <si>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</si>
  <si>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</si>
  <si>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</si>
  <si>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</si>
  <si>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</si>
  <si>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</si>
  <si>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</si>
  <si>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</si>
  <si>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</si>
  <si>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</si>
  <si>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</si>
  <si>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</si>
  <si>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</si>
  <si>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</si>
  <si>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</si>
  <si>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</si>
  <si>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</si>
  <si>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</si>
  <si>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</si>
  <si>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</si>
  <si>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</si>
  <si>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</si>
  <si>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</si>
  <si>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</si>
  <si>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</si>
  <si>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</si>
  <si>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</si>
  <si>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</si>
  <si>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</si>
  <si>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</si>
  <si>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</si>
  <si>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</si>
  <si>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</si>
  <si>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</si>
  <si>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</si>
  <si>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</si>
  <si>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</si>
  <si>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</si>
  <si>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</si>
  <si>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</si>
  <si>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</si>
  <si>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</si>
  <si>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</si>
  <si>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</si>
  <si>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</si>
  <si>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</si>
  <si>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</si>
  <si>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</si>
  <si>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</si>
  <si>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</si>
  <si>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</si>
  <si>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</si>
  <si>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</si>
  <si>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</si>
  <si>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</si>
  <si>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</si>
  <si>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</si>
  <si>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</si>
  <si>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</si>
  <si>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</si>
  <si>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</si>
  <si>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</si>
  <si>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</si>
  <si>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</si>
  <si>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</si>
  <si>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</si>
  <si>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</si>
  <si>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</si>
  <si>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</si>
  <si>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</si>
  <si>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</si>
  <si>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</si>
  <si>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</si>
  <si>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</si>
  <si>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</si>
  <si>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</si>
  <si>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</si>
  <si>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</si>
  <si>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</si>
  <si>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</si>
  <si>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</si>
  <si>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</si>
  <si>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</si>
  <si>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</si>
  <si>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</si>
  <si>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</si>
  <si>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</si>
  <si>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</si>
  <si>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</si>
  <si>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</si>
  <si>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</si>
  <si>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</si>
  <si>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</si>
  <si>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</si>
  <si>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</si>
  <si>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</si>
  <si>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</si>
  <si>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</si>
  <si>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</si>
  <si>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</si>
  <si>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</si>
  <si>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</si>
  <si>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</si>
  <si>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</si>
  <si>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</si>
  <si>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</si>
  <si>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</si>
  <si>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</si>
  <si>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</si>
  <si>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</si>
  <si>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</si>
  <si>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</si>
  <si>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</si>
  <si>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</si>
  <si>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</si>
  <si>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</si>
  <si>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</si>
  <si>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</si>
  <si>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</si>
  <si>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</si>
  <si>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</si>
  <si>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</si>
  <si>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</si>
  <si>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</si>
  <si>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</si>
  <si>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</si>
  <si>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</si>
  <si>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</si>
  <si>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</si>
  <si>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</si>
  <si>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</si>
  <si>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</si>
  <si>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</si>
  <si>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</si>
  <si>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</si>
  <si>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</si>
  <si>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</si>
  <si>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</si>
  <si>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</si>
  <si>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</si>
  <si>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</si>
  <si>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</si>
  <si>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</si>
  <si>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</si>
  <si>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</si>
  <si>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</si>
  <si>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</si>
  <si>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</si>
  <si>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</si>
  <si>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</si>
  <si>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</si>
  <si>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</si>
  <si>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</si>
  <si>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</si>
  <si>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</si>
  <si>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</si>
  <si>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</si>
  <si>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</si>
  <si>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</si>
  <si>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</si>
  <si>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</si>
  <si>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</si>
  <si>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</si>
  <si>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</si>
  <si>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</si>
  <si>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</si>
  <si>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</si>
  <si>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</si>
  <si>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</si>
  <si>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</si>
  <si>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</si>
  <si>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</si>
  <si>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</si>
  <si>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</si>
  <si>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</si>
  <si>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</si>
  <si>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</si>
  <si>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</si>
  <si>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</si>
  <si>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</si>
  <si>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</si>
  <si>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</si>
  <si>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</si>
  <si>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</si>
  <si>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</si>
  <si>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</si>
  <si>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</si>
  <si>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</si>
  <si>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</si>
  <si>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</si>
  <si>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</si>
  <si>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</si>
  <si>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</si>
  <si>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</si>
  <si>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</si>
  <si>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</si>
  <si>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</si>
  <si>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</si>
  <si>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</si>
  <si>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</si>
  <si>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</si>
  <si>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</si>
  <si>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</si>
  <si>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</si>
  <si>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</si>
  <si>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</si>
  <si>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</si>
  <si>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</si>
  <si>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</si>
  <si>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</si>
  <si>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</si>
  <si>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</si>
  <si>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</si>
  <si>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</si>
  <si>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</si>
  <si>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</si>
  <si>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</si>
  <si>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</si>
  <si>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</si>
  <si>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</si>
  <si>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</si>
  <si>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</si>
  <si>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</si>
  <si>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</si>
  <si>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</si>
  <si>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</si>
  <si>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</si>
  <si>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</si>
  <si>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</si>
  <si>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</si>
  <si>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</si>
  <si>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</si>
  <si>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</si>
  <si>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</si>
  <si>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</si>
  <si>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</si>
  <si>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</si>
  <si>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</si>
  <si>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</si>
  <si>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</si>
  <si>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</si>
  <si>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</si>
  <si>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</si>
  <si>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</si>
  <si>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</si>
  <si>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</si>
  <si>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</si>
  <si>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</si>
  <si>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</si>
  <si>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</si>
  <si>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</si>
  <si>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</si>
  <si>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</si>
  <si>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</si>
  <si>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</si>
  <si>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</si>
  <si>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</si>
  <si>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</si>
  <si>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</si>
  <si>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</si>
  <si>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</si>
  <si>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</si>
  <si>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</si>
  <si>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</si>
  <si>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</si>
  <si>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</si>
  <si>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</si>
  <si>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</si>
  <si>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</si>
  <si>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</si>
  <si>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</si>
  <si>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</si>
  <si>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</si>
  <si>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</si>
  <si>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</si>
  <si>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</si>
  <si>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</si>
  <si>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</si>
  <si>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</si>
  <si>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</si>
  <si>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</si>
  <si>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</si>
  <si>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</si>
  <si>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</si>
  <si>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</si>
  <si>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</si>
  <si>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</si>
  <si>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</si>
  <si>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</si>
  <si>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</si>
  <si>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</si>
  <si>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</si>
  <si>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</si>
  <si>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</si>
  <si>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</si>
  <si>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</si>
  <si>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</si>
  <si>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</si>
  <si>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</si>
  <si>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</si>
  <si>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</si>
  <si>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</si>
  <si>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</si>
  <si>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</si>
  <si>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</si>
  <si>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</si>
  <si>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</si>
  <si>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</si>
  <si>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</si>
  <si>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</si>
  <si>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</si>
  <si>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</si>
  <si>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</si>
  <si>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</si>
  <si>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</si>
  <si>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</si>
  <si>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</si>
  <si>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</si>
  <si>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</si>
  <si>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</si>
  <si>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</si>
  <si>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</si>
  <si>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</si>
  <si>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</si>
  <si>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</si>
  <si>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</si>
  <si>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</si>
  <si>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</si>
  <si>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</si>
  <si>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</si>
  <si>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</si>
  <si>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</si>
  <si>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</si>
  <si>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</si>
  <si>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</si>
  <si>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</si>
  <si>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</si>
  <si>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</si>
  <si>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</si>
  <si>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</si>
  <si>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</si>
  <si>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</si>
  <si>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</si>
  <si>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</si>
  <si>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</si>
  <si>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</si>
  <si>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</si>
  <si>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</si>
  <si>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</si>
  <si>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</si>
  <si>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</si>
  <si>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</si>
  <si>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</si>
  <si>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</si>
  <si>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</si>
  <si>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</si>
  <si>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</si>
  <si>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</si>
  <si>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</si>
  <si>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</si>
  <si>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</si>
  <si>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</si>
  <si>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</si>
  <si>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</si>
  <si>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</si>
  <si>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</si>
  <si>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</si>
  <si>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</si>
  <si>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</si>
  <si>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</si>
  <si>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</si>
  <si>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</si>
  <si>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</si>
  <si>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</si>
  <si>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</si>
  <si>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</si>
  <si>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</si>
  <si>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</si>
  <si>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</si>
  <si>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</si>
  <si>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</si>
  <si>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</si>
  <si>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</si>
  <si>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</si>
  <si>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</si>
  <si>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</si>
  <si>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</si>
  <si>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</si>
  <si>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</si>
  <si>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</si>
  <si>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</si>
  <si>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</si>
  <si>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</si>
  <si>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</si>
  <si>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</si>
  <si>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</si>
  <si>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</si>
  <si>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</si>
  <si>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</si>
  <si>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</si>
  <si>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</si>
  <si>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</si>
  <si>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</si>
  <si>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</si>
  <si>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</si>
  <si>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</si>
  <si>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</si>
  <si>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</si>
  <si>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</si>
  <si>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</si>
  <si>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</si>
  <si>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</si>
  <si>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</si>
  <si>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</si>
  <si>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</si>
  <si>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</si>
  <si>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</si>
  <si>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</si>
  <si>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</si>
  <si>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</si>
  <si>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</si>
  <si>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</si>
  <si>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</si>
  <si>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</si>
  <si>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</si>
  <si>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</si>
  <si>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</si>
  <si>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</si>
  <si>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</si>
  <si>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</si>
  <si>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</si>
  <si>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</si>
  <si>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</si>
  <si>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</si>
  <si>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</si>
  <si>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</si>
  <si>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</si>
  <si>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</si>
  <si>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</si>
  <si>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</si>
  <si>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</si>
  <si>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</si>
  <si>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</si>
  <si>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</si>
  <si>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</si>
  <si>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</si>
  <si>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</si>
  <si>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</si>
  <si>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</si>
  <si>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</si>
  <si>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</si>
  <si>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</si>
  <si>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</si>
  <si>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</si>
  <si>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</si>
  <si>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</si>
  <si>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</si>
  <si>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</si>
  <si>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</si>
  <si>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</si>
  <si>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</si>
  <si>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</si>
  <si>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</si>
  <si>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</si>
  <si>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</si>
  <si>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</si>
  <si>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</si>
  <si>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</si>
  <si>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</si>
  <si>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</si>
  <si>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</si>
  <si>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</si>
  <si>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</si>
  <si>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</si>
  <si>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</si>
  <si>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</si>
  <si>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</si>
  <si>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</si>
  <si>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</si>
  <si>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</si>
  <si>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</si>
  <si>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</si>
  <si>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</si>
  <si>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</si>
  <si>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</si>
  <si>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</si>
  <si>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</si>
  <si>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</si>
  <si>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</si>
  <si>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</si>
  <si>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</si>
  <si>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</si>
  <si>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</si>
  <si>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</si>
  <si>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</si>
  <si>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</si>
  <si>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</si>
  <si>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</si>
  <si>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</si>
  <si>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</si>
  <si>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</si>
  <si>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</si>
  <si>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</si>
  <si>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</si>
  <si>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</si>
  <si>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</si>
  <si>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</si>
  <si>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</si>
  <si>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</si>
  <si>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</si>
  <si>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</si>
  <si>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</si>
  <si>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</si>
  <si>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</si>
  <si>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</si>
  <si>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</si>
  <si>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</si>
  <si>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</si>
  <si>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</si>
  <si>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</si>
  <si>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</si>
  <si>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</si>
  <si>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</si>
  <si>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</si>
  <si>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</si>
  <si>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</si>
  <si>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</si>
  <si>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</si>
  <si>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</si>
  <si>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</si>
  <si>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</si>
  <si>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</si>
  <si>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</si>
  <si>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</si>
  <si>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</si>
  <si>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</si>
  <si>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</si>
  <si>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</si>
  <si>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</si>
  <si>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</si>
  <si>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</si>
  <si>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</si>
  <si>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</si>
  <si>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</si>
  <si>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</si>
  <si>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</si>
  <si>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</si>
  <si>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</si>
  <si>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</si>
  <si>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</si>
  <si>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</si>
  <si>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</si>
  <si>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</si>
  <si>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</si>
  <si>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</si>
  <si>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</si>
  <si>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</si>
  <si>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</si>
  <si>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</si>
  <si>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</si>
  <si>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</si>
  <si>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</si>
  <si>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</si>
  <si>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</si>
  <si>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</si>
  <si>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</si>
  <si>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</si>
  <si>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</si>
  <si>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</si>
  <si>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</si>
  <si>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</si>
  <si>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</si>
  <si>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</si>
  <si>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</si>
  <si>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</si>
  <si>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</si>
  <si>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</si>
  <si>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</si>
  <si>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</si>
  <si>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</si>
  <si>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</si>
  <si>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</si>
  <si>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</si>
  <si>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</si>
  <si>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</si>
  <si>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</si>
  <si>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</si>
  <si>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</si>
  <si>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</si>
  <si>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</si>
  <si>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</si>
  <si>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</si>
  <si>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</si>
  <si>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</si>
  <si>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</si>
  <si>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</si>
  <si>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</si>
  <si>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</si>
  <si>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</si>
  <si>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</si>
  <si>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</si>
  <si>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</si>
  <si>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</si>
  <si>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</si>
  <si>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</si>
  <si>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</si>
  <si>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</si>
  <si>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</si>
  <si>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</si>
  <si>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</si>
  <si>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</si>
  <si>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</si>
  <si>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</si>
  <si>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</si>
  <si>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</si>
  <si>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</si>
  <si>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</si>
  <si>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</si>
  <si>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</si>
  <si>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</si>
  <si>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</si>
  <si>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</si>
  <si>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</si>
  <si>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</si>
  <si>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</si>
  <si>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</si>
  <si>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</si>
  <si>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</si>
  <si>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</si>
  <si>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</si>
  <si>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</si>
  <si>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</si>
  <si>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</si>
  <si>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</si>
  <si>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</si>
  <si>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</si>
  <si>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</si>
  <si>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</si>
  <si>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</si>
  <si>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</si>
  <si>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</si>
  <si>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</si>
  <si>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</si>
  <si>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</si>
  <si>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</si>
  <si>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</si>
  <si>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</si>
  <si>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</si>
  <si>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</si>
  <si>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</si>
  <si>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</si>
  <si>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</si>
  <si>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</si>
  <si>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</si>
  <si>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</si>
  <si>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</si>
  <si>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</si>
  <si>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</si>
  <si>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</si>
  <si>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</si>
  <si>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</si>
  <si>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</si>
  <si>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</si>
  <si>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</si>
  <si>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</si>
  <si>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</si>
  <si>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</si>
  <si>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</si>
  <si>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</si>
  <si>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</si>
  <si>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</si>
  <si>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</si>
  <si>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</si>
  <si>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</si>
  <si>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</si>
  <si>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</si>
  <si>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</si>
  <si>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</si>
  <si>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</si>
  <si>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</si>
  <si>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</si>
  <si>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</si>
  <si>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</si>
  <si>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</si>
  <si>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</si>
  <si>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</si>
  <si>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</si>
  <si>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</si>
  <si>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</si>
  <si>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</si>
  <si>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</si>
  <si>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</si>
  <si>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</si>
  <si>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</si>
  <si>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</si>
  <si>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</si>
  <si>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</si>
  <si>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</si>
  <si>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</si>
  <si>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</si>
  <si>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</si>
  <si>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</si>
  <si>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</si>
  <si>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</si>
  <si>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</si>
  <si>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</si>
  <si>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</si>
  <si>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</si>
  <si>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</si>
  <si>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</si>
  <si>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</si>
  <si>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</si>
  <si>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</si>
  <si>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</si>
  <si>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</si>
  <si>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</si>
  <si>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</si>
  <si>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</si>
  <si>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</si>
  <si>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</si>
  <si>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</si>
  <si>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</si>
  <si>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</si>
  <si>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</si>
  <si>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</si>
  <si>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</si>
  <si>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</si>
  <si>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</si>
  <si>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</si>
  <si>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</si>
  <si>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</si>
  <si>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</si>
  <si>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</si>
  <si>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</si>
  <si>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</si>
  <si>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</si>
  <si>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</si>
  <si>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</si>
  <si>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</si>
  <si>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</si>
  <si>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</si>
  <si>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</si>
  <si>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</si>
  <si>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</si>
  <si>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</si>
  <si>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</si>
  <si>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</si>
  <si>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</si>
  <si>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</si>
  <si>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</si>
  <si>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</si>
  <si>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</si>
  <si>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</si>
  <si>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</si>
  <si>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</si>
  <si>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</si>
  <si>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</si>
  <si>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</si>
  <si>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</si>
  <si>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</si>
  <si>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</si>
  <si>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</si>
  <si>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</si>
  <si>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</si>
  <si>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</si>
  <si>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</si>
  <si>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</si>
  <si>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</si>
  <si>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</si>
  <si>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</si>
  <si>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</si>
  <si>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</si>
  <si>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</si>
  <si>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</si>
  <si>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</si>
  <si>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</si>
  <si>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</si>
  <si>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</si>
  <si>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</si>
  <si>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</si>
  <si>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</si>
  <si>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</si>
  <si>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</si>
  <si>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</si>
  <si>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</si>
  <si>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</si>
  <si>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</si>
  <si>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</si>
  <si>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</si>
  <si>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</si>
  <si>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</si>
  <si>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</si>
  <si>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</si>
  <si>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</si>
  <si>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</si>
  <si>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</si>
  <si>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</si>
  <si>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</si>
  <si>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</si>
  <si>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</si>
  <si>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</si>
  <si>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</si>
  <si>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</si>
  <si>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</si>
  <si>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</si>
  <si>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</si>
  <si>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</si>
  <si>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</si>
  <si>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</si>
  <si>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</si>
  <si>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</si>
  <si>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</si>
  <si>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</si>
  <si>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</si>
  <si>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</si>
  <si>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</si>
  <si>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</si>
  <si>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</si>
  <si>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</si>
  <si>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</si>
  <si>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</si>
  <si>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</si>
  <si>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</si>
  <si>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</si>
  <si>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</si>
  <si>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</si>
  <si>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</si>
  <si>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</si>
  <si>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</si>
  <si>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</si>
  <si>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</si>
  <si>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</si>
  <si>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</si>
  <si>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</si>
  <si>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</si>
  <si>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</si>
  <si>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</si>
  <si>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</si>
  <si>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</si>
  <si>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</si>
  <si>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</si>
  <si>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</si>
  <si>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</si>
  <si>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</si>
  <si>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</si>
  <si>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</si>
  <si>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</si>
  <si>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</si>
  <si>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</si>
  <si>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</si>
  <si>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</si>
  <si>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</si>
  <si>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</si>
  <si>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</si>
  <si>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</si>
  <si>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</si>
  <si>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</si>
  <si>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</si>
  <si>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</si>
  <si>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</si>
  <si>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</si>
  <si>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</si>
  <si>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</si>
  <si>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</si>
  <si>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</si>
  <si>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</si>
  <si>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</si>
  <si>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</si>
  <si>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</si>
  <si>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</si>
  <si>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</si>
  <si>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</si>
  <si>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</si>
  <si>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</si>
  <si>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</si>
  <si>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</si>
  <si>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</si>
  <si>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</si>
  <si>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</si>
  <si>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</si>
  <si>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</si>
  <si>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</si>
  <si>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</si>
  <si>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</si>
  <si>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</si>
  <si>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</si>
  <si>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</si>
  <si>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</si>
  <si>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</si>
  <si>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</si>
  <si>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</si>
  <si>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</si>
  <si>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</si>
  <si>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</si>
  <si>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</si>
  <si>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</si>
  <si>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</si>
  <si>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</si>
  <si>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</si>
  <si>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</si>
  <si>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</si>
  <si>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</si>
  <si>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</si>
  <si>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</si>
  <si>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</si>
  <si>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</si>
  <si>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</si>
  <si>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</si>
  <si>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</si>
  <si>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</si>
  <si>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</si>
  <si>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</si>
  <si>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</si>
  <si>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</si>
  <si>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</si>
  <si>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</si>
  <si>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</si>
  <si>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</si>
  <si>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</si>
  <si>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</si>
  <si>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</si>
  <si>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</si>
  <si>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</si>
  <si>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</si>
  <si>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</si>
  <si>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</si>
  <si>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</si>
  <si>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</si>
  <si>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</si>
  <si>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</si>
  <si>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</si>
  <si>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</si>
  <si>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</si>
  <si>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</si>
  <si>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</si>
  <si>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</si>
  <si>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</si>
  <si>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</si>
  <si>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</si>
  <si>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</si>
  <si>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</si>
  <si>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</si>
  <si>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</si>
  <si>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</si>
  <si>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</si>
  <si>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</si>
  <si>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</si>
  <si>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</si>
  <si>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</si>
  <si>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</si>
  <si>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</si>
  <si>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</si>
  <si>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</si>
  <si>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</si>
  <si>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</si>
  <si>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</si>
  <si>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</si>
  <si>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</si>
  <si>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</si>
  <si>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</si>
  <si>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</si>
  <si>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</si>
  <si>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</si>
  <si>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</si>
  <si>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</si>
  <si>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</si>
  <si>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</si>
  <si>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</si>
  <si>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</si>
  <si>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</si>
  <si>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</si>
  <si>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</si>
  <si>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</si>
  <si>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</si>
  <si>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</si>
  <si>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</si>
  <si>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</si>
  <si>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</si>
  <si>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</si>
  <si>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</si>
  <si>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</si>
  <si>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</si>
  <si>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</si>
  <si>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</si>
  <si>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</si>
  <si>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</si>
  <si>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</si>
  <si>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</si>
  <si>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</si>
  <si>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</si>
  <si>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</si>
  <si>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</si>
  <si>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</si>
  <si>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</si>
  <si>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</si>
  <si>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</si>
  <si>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</si>
  <si>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</si>
  <si>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</si>
  <si>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</si>
  <si>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</si>
  <si>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</si>
  <si>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</si>
  <si>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</si>
  <si>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</si>
  <si>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</si>
  <si>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</si>
  <si>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</si>
  <si>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</si>
  <si>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</si>
  <si>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</si>
  <si>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</si>
  <si>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</si>
  <si>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</si>
  <si>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</si>
  <si>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</si>
  <si>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</si>
  <si>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</si>
  <si>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</si>
  <si>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</si>
  <si>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</si>
  <si>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</si>
  <si>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</si>
  <si>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</si>
  <si>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</si>
  <si>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</si>
  <si>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</si>
  <si>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</si>
  <si>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</si>
  <si>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</si>
  <si>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</si>
  <si>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</si>
  <si>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</si>
  <si>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</si>
  <si>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</si>
  <si>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</si>
  <si>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</si>
  <si>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</si>
  <si>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</si>
  <si>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</si>
  <si>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</si>
  <si>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</si>
  <si>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</si>
  <si>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</si>
  <si>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</si>
  <si>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</si>
  <si>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</si>
  <si>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</si>
  <si>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</si>
  <si>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</si>
  <si>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</si>
  <si>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</si>
  <si>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</si>
  <si>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</si>
  <si>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</si>
  <si>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</si>
  <si>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</si>
  <si>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</si>
  <si>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</si>
  <si>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</si>
  <si>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</si>
  <si>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</si>
  <si>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</si>
  <si>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</si>
  <si>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</si>
  <si>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</si>
  <si>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</si>
  <si>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</si>
  <si>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</si>
  <si>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</si>
  <si>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</si>
  <si>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</si>
  <si>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</si>
  <si>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</si>
  <si>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</si>
  <si>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</si>
  <si>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</si>
  <si>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</si>
  <si>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</si>
  <si>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</si>
  <si>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</si>
  <si>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</si>
  <si>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</si>
  <si>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</si>
  <si>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</si>
  <si>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</si>
  <si>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</si>
  <si>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</si>
  <si>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</si>
  <si>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</si>
  <si>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</si>
  <si>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</si>
  <si>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</si>
  <si>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</si>
  <si>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</si>
  <si>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</si>
  <si>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</si>
  <si>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</si>
  <si>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</si>
  <si>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</si>
  <si>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</si>
  <si>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</si>
  <si>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</si>
  <si>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</si>
  <si>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</si>
  <si>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</si>
  <si>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</si>
  <si>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</si>
  <si>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</si>
  <si>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</si>
  <si>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</si>
  <si>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</si>
  <si>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</si>
  <si>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</si>
  <si>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</si>
  <si>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</si>
  <si>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</si>
  <si>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</si>
  <si>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</si>
  <si>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</si>
  <si>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</si>
  <si>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</si>
  <si>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</si>
  <si>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</si>
  <si>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</si>
  <si>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</si>
  <si>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</si>
  <si>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</si>
  <si>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</si>
  <si>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</si>
  <si>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</si>
  <si>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</si>
  <si>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</si>
  <si>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</si>
  <si>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</si>
  <si>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</si>
  <si>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</si>
  <si>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</si>
  <si>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</si>
  <si>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</si>
  <si>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</si>
  <si>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</si>
  <si>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</si>
  <si>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</si>
  <si>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</si>
  <si>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</si>
  <si>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</si>
  <si>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</si>
  <si>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</si>
  <si>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</si>
  <si>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</si>
  <si>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</si>
  <si>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</si>
  <si>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</si>
  <si>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</si>
  <si>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</si>
  <si>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</si>
  <si>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</si>
  <si>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</si>
  <si>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</si>
  <si>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</si>
  <si>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</si>
  <si>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</si>
  <si>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</si>
  <si>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</si>
  <si>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</si>
  <si>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</si>
  <si>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</si>
  <si>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</si>
  <si>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</si>
  <si>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</si>
  <si>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</si>
  <si>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</si>
  <si>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</si>
  <si>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</si>
  <si>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</si>
  <si>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</si>
  <si>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</si>
  <si>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</si>
  <si>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</si>
  <si>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</si>
  <si>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</si>
  <si>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</si>
  <si>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</si>
  <si>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</si>
  <si>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</si>
  <si>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</si>
  <si>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</si>
  <si>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</si>
  <si>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</si>
  <si>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</si>
  <si>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</si>
  <si>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</si>
  <si>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</si>
  <si>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</si>
  <si>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</si>
  <si>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</si>
  <si>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</si>
  <si>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</si>
  <si>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</si>
  <si>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</si>
  <si>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</si>
  <si>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</si>
  <si>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</si>
  <si>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</si>
  <si>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</si>
  <si>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</si>
  <si>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</si>
  <si>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</si>
  <si>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</si>
  <si>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</si>
  <si>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</si>
  <si>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</si>
  <si>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</si>
  <si>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</si>
  <si>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</si>
  <si>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</si>
  <si>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</si>
  <si>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</si>
  <si>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</si>
  <si>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</si>
  <si>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</si>
  <si>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</si>
  <si>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</si>
  <si>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</si>
  <si>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</si>
  <si>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</si>
  <si>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</si>
  <si>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</si>
  <si>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</si>
  <si>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</si>
  <si>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</si>
  <si>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</si>
  <si>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</si>
  <si>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</si>
  <si>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</si>
  <si>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</si>
  <si>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</si>
  <si>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</si>
  <si>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</si>
  <si>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</si>
  <si>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</si>
  <si>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</si>
  <si>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</si>
  <si>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</si>
  <si>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</si>
  <si>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</si>
  <si>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</si>
  <si>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</si>
  <si>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</si>
  <si>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</si>
  <si>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</si>
  <si>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</si>
  <si>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</si>
  <si>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</si>
  <si>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</si>
  <si>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</si>
  <si>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</si>
  <si>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</si>
  <si>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</si>
  <si>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</si>
  <si>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</si>
  <si>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</si>
  <si>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</si>
  <si>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</si>
  <si>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</si>
  <si>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</si>
  <si>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</si>
  <si>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</si>
  <si>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</si>
  <si>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</si>
  <si>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</si>
  <si>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</si>
  <si>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</si>
  <si>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</si>
  <si>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</si>
  <si>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</si>
  <si>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</si>
  <si>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</si>
  <si>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</si>
  <si>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</si>
  <si>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</si>
  <si>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</si>
  <si>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</si>
  <si>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</si>
  <si>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</si>
  <si>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</si>
  <si>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</si>
  <si>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</si>
  <si>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</si>
  <si>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</si>
  <si>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</si>
  <si>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</si>
  <si>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</si>
  <si>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</si>
  <si>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</si>
  <si>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</si>
  <si>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</si>
  <si>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</si>
  <si>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</si>
  <si>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</si>
  <si>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</si>
  <si>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</si>
  <si>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</si>
  <si>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</si>
  <si>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</si>
  <si>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</si>
  <si>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</si>
  <si>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</si>
  <si>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</si>
  <si>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</si>
  <si>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</si>
  <si>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</si>
  <si>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</si>
  <si>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</si>
  <si>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</si>
  <si>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</si>
  <si>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</si>
  <si>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</si>
  <si>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</si>
  <si>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</si>
  <si>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</si>
  <si>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</si>
  <si>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</si>
  <si>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</si>
  <si>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</si>
  <si>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</si>
  <si>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</si>
  <si>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</si>
  <si>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</si>
  <si>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</si>
  <si>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</si>
  <si>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</si>
  <si>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</si>
  <si>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</si>
  <si>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</si>
  <si>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</si>
  <si>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</si>
  <si>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</si>
  <si>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</si>
  <si>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</si>
  <si>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</si>
  <si>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</si>
  <si>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</si>
  <si>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</si>
  <si>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</si>
  <si>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</si>
  <si>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</si>
  <si>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</si>
  <si>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</si>
  <si>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</si>
  <si>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</si>
  <si>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</si>
  <si>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</si>
  <si>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</si>
  <si>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</si>
  <si>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</si>
  <si>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</si>
  <si>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</si>
  <si>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</si>
  <si>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</si>
  <si>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</si>
  <si>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</si>
  <si>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</si>
  <si>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</si>
  <si>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</si>
  <si>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</si>
  <si>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</si>
  <si>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</si>
  <si>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</si>
  <si>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</si>
  <si>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</si>
  <si>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</si>
  <si>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</si>
  <si>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</si>
  <si>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</si>
  <si>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</si>
  <si>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</si>
  <si>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</si>
  <si>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</si>
  <si>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</si>
  <si>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</si>
  <si>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</si>
  <si>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</si>
  <si>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</si>
  <si>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</si>
  <si>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</si>
  <si>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</si>
  <si>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</si>
  <si>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</si>
  <si>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</si>
  <si>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</si>
  <si>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</si>
  <si>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</si>
  <si>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</si>
  <si>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</si>
  <si>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</si>
  <si>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</si>
  <si>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</si>
  <si>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</si>
  <si>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</si>
  <si>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</si>
  <si>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</si>
  <si>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</si>
  <si>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</si>
  <si>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</si>
  <si>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</si>
  <si>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</si>
  <si>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</si>
  <si>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</si>
  <si>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</si>
  <si>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</si>
  <si>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</si>
  <si>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</si>
  <si>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</si>
  <si>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</si>
  <si>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</si>
  <si>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</si>
  <si>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</si>
  <si>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</si>
  <si>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</si>
  <si>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</si>
  <si>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</si>
  <si>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</si>
  <si>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</si>
  <si>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</si>
  <si>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</si>
  <si>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</si>
  <si>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</si>
  <si>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</si>
  <si>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</si>
  <si>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</si>
  <si>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</si>
  <si>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</si>
  <si>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</si>
  <si>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</si>
  <si>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</si>
  <si>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</si>
  <si>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</si>
  <si>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</si>
  <si>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</si>
  <si>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</si>
  <si>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</si>
  <si>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</si>
  <si>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</si>
  <si>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</si>
  <si>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</si>
  <si>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</si>
  <si>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</si>
  <si>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</si>
  <si>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</si>
  <si>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</si>
  <si>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</si>
  <si>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</si>
  <si>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</si>
  <si>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</si>
  <si>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</si>
  <si>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</si>
  <si>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</si>
  <si>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</si>
  <si>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</si>
  <si>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</si>
  <si>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</si>
  <si>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</si>
  <si>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</si>
  <si>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</si>
  <si>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</si>
  <si>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</si>
  <si>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</si>
  <si>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</si>
  <si>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</si>
  <si>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</si>
  <si>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</si>
  <si>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</si>
  <si>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</si>
  <si>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</si>
  <si>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</si>
  <si>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</si>
  <si>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</si>
  <si>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</si>
  <si>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</si>
  <si>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</si>
  <si>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</si>
  <si>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</si>
  <si>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</si>
  <si>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</si>
  <si>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</si>
  <si>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</si>
  <si>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</si>
  <si>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</si>
  <si>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</si>
  <si>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</si>
  <si>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</si>
  <si>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</si>
  <si>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</si>
  <si>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</si>
  <si>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</si>
  <si>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</si>
  <si>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</si>
  <si>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</si>
  <si>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</si>
  <si>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</si>
  <si>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</si>
  <si>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</si>
  <si>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</si>
  <si>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</si>
  <si>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</si>
  <si>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</si>
  <si>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</si>
  <si>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</si>
  <si>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</si>
  <si>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</si>
  <si>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</si>
  <si>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</si>
  <si>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</si>
  <si>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</si>
  <si>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</si>
  <si>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</si>
  <si>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</si>
  <si>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</si>
  <si>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</si>
  <si>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</si>
  <si>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</si>
  <si>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</si>
  <si>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</si>
  <si>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</si>
  <si>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</si>
  <si>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</si>
  <si>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</si>
  <si>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</si>
  <si>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</si>
  <si>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</si>
  <si>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</si>
  <si>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</si>
  <si>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</si>
  <si>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</si>
  <si>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</si>
  <si>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</si>
  <si>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</si>
  <si>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</si>
  <si>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</si>
  <si>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</si>
  <si>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</si>
  <si>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</si>
  <si>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</si>
  <si>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</si>
  <si>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</si>
  <si>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</si>
  <si>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</si>
  <si>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</si>
  <si>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</si>
  <si>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</si>
  <si>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</si>
  <si>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</si>
  <si>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</si>
  <si>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</si>
  <si>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</si>
  <si>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</si>
  <si>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</si>
  <si>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</si>
  <si>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</si>
  <si>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</si>
  <si>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</si>
  <si>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</si>
  <si>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</si>
  <si>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</si>
  <si>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</si>
  <si>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</si>
  <si>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</si>
  <si>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</si>
  <si>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</si>
  <si>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</si>
  <si>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</si>
  <si>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</si>
  <si>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</si>
  <si>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</si>
  <si>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</si>
  <si>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</si>
  <si>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</si>
  <si>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</si>
  <si>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</si>
  <si>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</si>
  <si>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</si>
  <si>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</si>
  <si>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</si>
  <si>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</si>
  <si>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</si>
  <si>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</si>
  <si>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</si>
  <si>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</si>
  <si>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</si>
  <si>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</si>
  <si>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</si>
  <si>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</si>
  <si>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</si>
  <si>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</si>
  <si>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</si>
  <si>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</si>
  <si>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</si>
  <si>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</si>
  <si>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</si>
  <si>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</si>
  <si>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</si>
  <si>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</si>
  <si>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</si>
  <si>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</si>
  <si>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</si>
  <si>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</si>
  <si>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</si>
  <si>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</si>
  <si>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</si>
  <si>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</si>
  <si>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</si>
  <si>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</si>
  <si>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</si>
  <si>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</si>
  <si>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</si>
  <si>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</si>
  <si>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</si>
  <si>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</si>
  <si>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</si>
  <si>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</si>
  <si>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</si>
  <si>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</si>
  <si>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</si>
  <si>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</si>
  <si>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</si>
  <si>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</si>
  <si>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</si>
  <si>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</si>
  <si>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</si>
  <si>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</si>
  <si>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</si>
  <si>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</si>
  <si>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</si>
  <si>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</si>
  <si>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</si>
  <si>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</si>
  <si>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</si>
  <si>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</si>
  <si>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</si>
  <si>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</si>
  <si>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</si>
  <si>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</si>
  <si>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</si>
  <si>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</si>
  <si>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</si>
  <si>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</si>
  <si>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</si>
  <si>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</si>
  <si>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</si>
  <si>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</si>
  <si>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</si>
  <si>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</si>
  <si>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</si>
  <si>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</si>
  <si>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</si>
  <si>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</si>
  <si>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</si>
  <si>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</si>
  <si>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</si>
  <si>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</si>
  <si>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</si>
  <si>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</si>
  <si>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</si>
  <si>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</si>
  <si>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</si>
  <si>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</si>
  <si>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</si>
  <si>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</si>
  <si>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</si>
  <si>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</si>
  <si>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</si>
  <si>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</si>
  <si>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</si>
  <si>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</si>
  <si>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</si>
  <si>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</si>
  <si>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</si>
  <si>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</si>
  <si>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</si>
  <si>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</si>
  <si>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</si>
  <si>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</si>
  <si>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</si>
  <si>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</si>
  <si>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</si>
  <si>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</si>
  <si>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</si>
  <si>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</si>
  <si>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</si>
  <si>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</si>
  <si>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</si>
  <si>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</si>
  <si>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</si>
  <si>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</si>
  <si>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</si>
  <si>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</si>
  <si>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</si>
  <si>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</si>
  <si>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</si>
  <si>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</si>
  <si>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</si>
  <si>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</si>
  <si>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</si>
  <si>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</si>
  <si>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</si>
  <si>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</si>
  <si>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</si>
  <si>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</si>
  <si>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</si>
  <si>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</si>
  <si>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</si>
  <si>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</si>
  <si>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</si>
  <si>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</si>
  <si>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</si>
  <si>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</si>
  <si>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</si>
  <si>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</si>
  <si>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</si>
  <si>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</si>
  <si>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</si>
  <si>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</si>
  <si>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</si>
  <si>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</si>
  <si>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</si>
  <si>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</si>
  <si>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</si>
  <si>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</si>
  <si>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</si>
  <si>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</si>
  <si>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</si>
  <si>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</si>
  <si>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</si>
  <si>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</si>
  <si>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</si>
  <si>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</si>
  <si>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</si>
  <si>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</si>
  <si>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</si>
  <si>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</si>
  <si>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</si>
  <si>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</si>
  <si>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</si>
  <si>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</si>
  <si>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</si>
  <si>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</si>
  <si>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</si>
  <si>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</si>
  <si>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</si>
  <si>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</si>
  <si>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</si>
  <si>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</si>
  <si>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</si>
  <si>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</si>
  <si>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</si>
  <si>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</si>
  <si>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</si>
  <si>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</si>
  <si>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</si>
  <si>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</si>
  <si>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</si>
  <si>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</si>
  <si>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</si>
  <si>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</si>
  <si>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</si>
  <si>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</si>
  <si>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</si>
  <si>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</si>
  <si>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</si>
  <si>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</si>
  <si>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</si>
  <si>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</si>
  <si>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</si>
  <si>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</si>
  <si>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</si>
  <si>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</si>
  <si>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</si>
  <si>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</si>
  <si>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</si>
  <si>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</si>
  <si>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</si>
  <si>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</si>
  <si>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</si>
  <si>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</si>
  <si>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</si>
  <si>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</si>
  <si>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</si>
  <si>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</si>
  <si>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</si>
  <si>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</si>
  <si>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</si>
  <si>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</si>
  <si>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</si>
  <si>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</si>
  <si>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</si>
  <si>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</si>
  <si>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</si>
  <si>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</si>
  <si>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</si>
  <si>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</si>
  <si>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</si>
  <si>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</si>
  <si>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</si>
  <si>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</si>
  <si>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</si>
  <si>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</si>
  <si>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</si>
  <si>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</si>
  <si>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</si>
  <si>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</si>
  <si>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</si>
  <si>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</si>
  <si>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</si>
  <si>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</si>
  <si>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</si>
  <si>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</si>
  <si>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</si>
  <si>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</si>
  <si>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</si>
  <si>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</si>
  <si>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</si>
  <si>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</si>
  <si>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</si>
  <si>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</si>
  <si>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</si>
  <si>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</si>
  <si>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</si>
  <si>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</si>
  <si>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</si>
  <si>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</si>
  <si>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</si>
  <si>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</si>
  <si>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</si>
  <si>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</si>
  <si>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</si>
  <si>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</si>
  <si>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</si>
  <si>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</si>
  <si>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</si>
  <si>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</si>
  <si>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</si>
  <si>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</si>
  <si>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</si>
  <si>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</si>
  <si>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</si>
  <si>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</si>
  <si>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</si>
  <si>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</si>
  <si>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</si>
  <si>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</si>
  <si>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</si>
  <si>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</si>
  <si>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</si>
  <si>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</si>
  <si>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</si>
  <si>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</si>
  <si>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</si>
  <si>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</si>
  <si>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</si>
  <si>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</si>
  <si>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</si>
  <si>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</si>
  <si>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</si>
  <si>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</si>
  <si>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</si>
  <si>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</si>
  <si>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</si>
  <si>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</si>
  <si>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</si>
  <si>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</si>
  <si>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</si>
  <si>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</si>
  <si>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</si>
  <si>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</si>
  <si>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</si>
  <si>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</si>
  <si>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</si>
  <si>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</si>
  <si>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</si>
  <si>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</si>
  <si>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</si>
  <si>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</si>
  <si>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</si>
  <si>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</si>
  <si>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</si>
  <si>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</si>
  <si>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</si>
  <si>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</si>
  <si>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</si>
  <si>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</si>
  <si>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</si>
  <si>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</si>
  <si>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</si>
  <si>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</si>
  <si>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</si>
  <si>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</si>
  <si>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</si>
  <si>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</si>
  <si>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</si>
  <si>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</si>
  <si>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</si>
  <si>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</si>
  <si>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</si>
  <si>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</si>
  <si>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</si>
  <si>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</si>
  <si>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</si>
  <si>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</si>
  <si>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</si>
  <si>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</si>
  <si>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</si>
  <si>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</si>
  <si>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</si>
  <si>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</si>
  <si>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</si>
  <si>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</si>
  <si>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</si>
  <si>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</si>
  <si>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</si>
  <si>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</si>
  <si>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</si>
  <si>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</si>
  <si>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</si>
  <si>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</si>
  <si>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</si>
  <si>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</si>
  <si>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</si>
  <si>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</si>
  <si>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</si>
  <si>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</si>
  <si>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</si>
  <si>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</si>
  <si>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</si>
  <si>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</si>
  <si>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</si>
  <si>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</si>
  <si>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</si>
  <si>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</si>
  <si>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</si>
  <si>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</si>
  <si>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</si>
  <si>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</si>
  <si>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</si>
  <si>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</si>
  <si>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</si>
  <si>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</si>
  <si>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</si>
  <si>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</si>
  <si>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</si>
  <si>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</si>
  <si>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</si>
  <si>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</si>
  <si>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</si>
  <si>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</si>
  <si>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</si>
  <si>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</si>
  <si>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</si>
  <si>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</si>
  <si>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</si>
  <si>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</si>
  <si>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</si>
  <si>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</si>
  <si>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</si>
  <si>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</si>
  <si>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</si>
  <si>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</si>
  <si>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</si>
  <si>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</si>
  <si>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</si>
  <si>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</si>
  <si>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</si>
  <si>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</si>
  <si>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</si>
  <si>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</si>
  <si>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</si>
  <si>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</si>
  <si>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</si>
  <si>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</si>
  <si>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</si>
  <si>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</si>
  <si>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</si>
  <si>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</si>
  <si>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</si>
  <si>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</si>
  <si>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</si>
  <si>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</si>
  <si>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</si>
  <si>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</si>
  <si>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</si>
  <si>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</si>
  <si>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</si>
  <si>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</si>
  <si>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</si>
  <si>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</si>
  <si>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</si>
  <si>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</si>
  <si>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</si>
  <si>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</si>
  <si>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</si>
  <si>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</si>
  <si>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</si>
  <si>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</si>
  <si>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</si>
  <si>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</si>
  <si>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</si>
  <si>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</si>
  <si>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</si>
  <si>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</si>
  <si>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</si>
  <si>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</si>
  <si>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</si>
  <si>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</si>
  <si>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</si>
  <si>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</si>
  <si>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</si>
  <si>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</si>
  <si>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</si>
  <si>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</si>
  <si>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</si>
  <si>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</si>
  <si>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</si>
  <si>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</si>
  <si>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</si>
  <si>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</si>
  <si>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</si>
  <si>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</si>
  <si>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</si>
  <si>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</si>
  <si>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</si>
  <si>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</si>
  <si>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</si>
  <si>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</si>
  <si>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</si>
  <si>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</si>
  <si>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</si>
  <si>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</si>
  <si>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</si>
  <si>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</si>
  <si>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</si>
  <si>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</si>
  <si>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</si>
  <si>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</si>
  <si>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</si>
  <si>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</si>
  <si>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</si>
  <si>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</si>
  <si>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</si>
  <si>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</si>
  <si>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</si>
  <si>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</si>
  <si>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</si>
  <si>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</si>
  <si>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</si>
  <si>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</si>
  <si>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</si>
  <si>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</si>
  <si>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</si>
  <si>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</si>
  <si>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</si>
  <si>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</si>
  <si>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</si>
  <si>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</si>
  <si>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</si>
  <si>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</si>
  <si>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</si>
  <si>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</si>
  <si>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</si>
  <si>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</si>
  <si>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</si>
  <si>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</si>
  <si>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</si>
  <si>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</si>
  <si>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</si>
  <si>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</si>
  <si>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</si>
  <si>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</si>
  <si>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</si>
  <si>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</si>
  <si>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</si>
  <si>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</si>
  <si>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</si>
  <si>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</si>
  <si>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</si>
  <si>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</si>
  <si>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</si>
  <si>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</si>
  <si>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</si>
  <si>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</si>
  <si>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</si>
  <si>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</si>
  <si>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</si>
  <si>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</si>
  <si>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</si>
  <si>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</si>
  <si>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</si>
  <si>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</si>
  <si>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</si>
  <si>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</si>
  <si>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</si>
  <si>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</si>
  <si>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</si>
  <si>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</si>
  <si>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</si>
  <si>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</si>
  <si>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</si>
  <si>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</si>
  <si>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</si>
  <si>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</si>
  <si>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</si>
  <si>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</si>
  <si>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</si>
  <si>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</si>
  <si>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</si>
  <si>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</si>
  <si>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</si>
  <si>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</si>
  <si>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</si>
  <si>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</si>
  <si>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</si>
  <si>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</si>
  <si>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</si>
  <si>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</si>
  <si>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</si>
  <si>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</si>
  <si>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</si>
  <si>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</si>
  <si>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</si>
  <si>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</si>
  <si>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</si>
  <si>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</si>
  <si>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</si>
  <si>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</si>
  <si>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</si>
  <si>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</si>
  <si>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</si>
  <si>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</si>
  <si>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</si>
  <si>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</si>
  <si>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</si>
  <si>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</si>
  <si>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</si>
  <si>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</si>
  <si>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</si>
  <si>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</si>
  <si>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</si>
  <si>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</si>
  <si>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</si>
  <si>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</si>
  <si>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</si>
  <si>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</si>
  <si>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</si>
  <si>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</si>
  <si>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</si>
  <si>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</si>
  <si>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</si>
  <si>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</si>
  <si>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</si>
  <si>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</si>
  <si>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</si>
  <si>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</si>
  <si>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</si>
  <si>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</si>
  <si>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</si>
  <si>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</si>
  <si>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</si>
  <si>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</si>
  <si>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</si>
  <si>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</si>
  <si>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</si>
  <si>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</si>
  <si>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</si>
  <si>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</si>
  <si>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</si>
  <si>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</si>
  <si>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</si>
  <si>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</si>
  <si>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</si>
  <si>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</si>
  <si>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</si>
  <si>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</si>
  <si>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</si>
  <si>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</si>
  <si>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</si>
  <si>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</si>
  <si>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</si>
  <si>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</si>
  <si>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</si>
  <si>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</si>
  <si>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</si>
  <si>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</si>
  <si>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</si>
  <si>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</si>
  <si>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</si>
  <si>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</si>
  <si>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</si>
  <si>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</si>
  <si>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</si>
  <si>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</si>
  <si>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</si>
  <si>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</si>
  <si>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</si>
  <si>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</si>
  <si>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</si>
  <si>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</si>
  <si>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</si>
  <si>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</si>
  <si>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</si>
  <si>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</si>
  <si>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</si>
  <si>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</si>
  <si>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</si>
  <si>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</si>
  <si>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</si>
  <si>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</si>
  <si>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</si>
  <si>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</si>
  <si>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</si>
  <si>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</si>
  <si>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</si>
  <si>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</si>
  <si>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</si>
  <si>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</si>
  <si>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</si>
  <si>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</si>
  <si>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</si>
  <si>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</si>
  <si>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</si>
  <si>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</si>
  <si>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</si>
  <si>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</si>
  <si>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</si>
  <si>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</si>
  <si>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</si>
  <si>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</si>
  <si>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</si>
  <si>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</si>
  <si>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</si>
  <si>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</si>
  <si>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</si>
  <si>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</si>
  <si>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</si>
  <si>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</si>
  <si>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</si>
  <si>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</si>
  <si>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</si>
  <si>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</si>
  <si>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</si>
  <si>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</si>
  <si>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</si>
  <si>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</si>
  <si>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</si>
  <si>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</si>
  <si>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</si>
  <si>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</si>
  <si>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</si>
  <si>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</si>
  <si>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</si>
  <si>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</si>
  <si>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</si>
  <si>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</si>
  <si>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</si>
  <si>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</si>
  <si>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</si>
  <si>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</si>
  <si>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</si>
  <si>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</si>
  <si>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</si>
  <si>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</si>
  <si>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</si>
  <si>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</si>
  <si>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</si>
  <si>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</si>
  <si>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</si>
  <si>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</si>
  <si>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</si>
  <si>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</si>
  <si>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</si>
  <si>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</si>
  <si>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</si>
  <si>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</si>
  <si>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</si>
  <si>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</si>
  <si>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</si>
  <si>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</si>
  <si>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</si>
  <si>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</si>
  <si>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</si>
  <si>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</si>
  <si>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</si>
  <si>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</si>
  <si>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</si>
  <si>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</si>
  <si>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</si>
  <si>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</si>
  <si>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</si>
  <si>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</si>
  <si>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</si>
  <si>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</si>
  <si>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</si>
  <si>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</si>
  <si>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</si>
  <si>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</si>
  <si>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</si>
  <si>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</si>
  <si>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</si>
  <si>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</si>
  <si>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</si>
  <si>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</si>
  <si>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</si>
  <si>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</si>
  <si>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</si>
  <si>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</si>
  <si>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</si>
  <si>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</si>
  <si>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</si>
  <si>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</si>
  <si>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</si>
  <si>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</si>
  <si>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</si>
  <si>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</si>
  <si>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</si>
  <si>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</si>
  <si>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</si>
  <si>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</si>
  <si>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</si>
  <si>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</si>
  <si>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</si>
  <si>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</si>
  <si>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</si>
  <si>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</si>
  <si>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</si>
  <si>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</si>
  <si>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</si>
  <si>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</si>
  <si>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</si>
  <si>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</si>
  <si>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</si>
  <si>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</si>
  <si>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</si>
  <si>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</si>
  <si>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</si>
  <si>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</si>
  <si>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</si>
  <si>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</si>
  <si>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</si>
  <si>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</si>
  <si>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</si>
  <si>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</si>
  <si>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</si>
  <si>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</si>
  <si>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</si>
  <si>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</si>
  <si>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</si>
  <si>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</si>
  <si>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</si>
  <si>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</si>
  <si>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</si>
  <si>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</si>
  <si>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</si>
  <si>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</si>
  <si>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</si>
  <si>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</si>
  <si>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</si>
  <si>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</si>
  <si>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</si>
  <si>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</si>
  <si>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</si>
  <si>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</si>
  <si>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</si>
  <si>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</si>
  <si>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</si>
  <si>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</si>
  <si>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</si>
  <si>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</si>
  <si>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</si>
  <si>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</si>
  <si>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</si>
  <si>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</si>
  <si>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</si>
  <si>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</si>
  <si>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</si>
  <si>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</si>
  <si>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</si>
  <si>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</si>
  <si>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</si>
  <si>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</si>
  <si>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</si>
  <si>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</si>
  <si>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</si>
  <si>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</si>
  <si>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</si>
  <si>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</si>
  <si>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</si>
  <si>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</si>
  <si>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</si>
  <si>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</si>
  <si>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</si>
  <si>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</si>
  <si>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</si>
  <si>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</si>
  <si>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</si>
  <si>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</si>
  <si>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</si>
  <si>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</si>
  <si>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</si>
  <si>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</si>
  <si>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</si>
  <si>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</si>
  <si>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</si>
  <si>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</si>
  <si>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</si>
  <si>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</si>
  <si>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</si>
  <si>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</si>
  <si>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</si>
  <si>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</si>
  <si>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</si>
  <si>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</si>
  <si>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</si>
  <si>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</si>
  <si>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</si>
  <si>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</si>
  <si>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</si>
  <si>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</si>
  <si>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</si>
  <si>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</si>
  <si>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</si>
  <si>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</si>
  <si>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</si>
  <si>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</si>
  <si>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</si>
  <si>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</si>
  <si>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</si>
  <si>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</si>
  <si>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</si>
  <si>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</si>
  <si>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</si>
  <si>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</si>
  <si>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</si>
  <si>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</si>
  <si>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</si>
  <si>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</si>
  <si>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</si>
  <si>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</si>
  <si>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</si>
  <si>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</si>
  <si>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</si>
  <si>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</si>
  <si>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</si>
  <si>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</si>
  <si>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</si>
  <si>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</si>
  <si>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</si>
  <si>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</si>
  <si>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</si>
  <si>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</si>
  <si>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</si>
  <si>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</si>
  <si>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</si>
  <si>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</si>
  <si>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</si>
  <si>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</si>
  <si>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</si>
  <si>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</si>
  <si>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</si>
  <si>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</si>
  <si>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</si>
  <si>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</si>
  <si>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</si>
  <si>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</si>
  <si>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</si>
  <si>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</si>
  <si>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</si>
  <si>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</si>
  <si>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</si>
  <si>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</si>
  <si>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</si>
  <si>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</si>
  <si>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</si>
  <si>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</si>
  <si>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</si>
  <si>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</si>
  <si>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</si>
  <si>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</si>
  <si>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</si>
  <si>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</si>
  <si>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</si>
  <si>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</si>
  <si>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</si>
  <si>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</si>
  <si>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</si>
  <si>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</si>
  <si>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</si>
  <si>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</si>
  <si>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</si>
  <si>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</si>
  <si>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</si>
  <si>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</si>
  <si>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</si>
  <si>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</si>
  <si>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</si>
  <si>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</si>
  <si>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</si>
  <si>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</si>
  <si>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</si>
  <si>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</si>
  <si>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</si>
  <si>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</si>
  <si>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</si>
  <si>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</si>
  <si>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</si>
  <si>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</si>
  <si>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</si>
  <si>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</si>
  <si>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</si>
  <si>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</si>
  <si>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</si>
  <si>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</si>
  <si>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</si>
  <si>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</si>
  <si>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</si>
  <si>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</si>
  <si>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</si>
  <si>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</si>
  <si>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</si>
  <si>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</si>
  <si>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</si>
  <si>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</si>
  <si>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</si>
  <si>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</si>
  <si>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</si>
  <si>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</si>
  <si>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</si>
  <si>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</si>
  <si>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</si>
  <si>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</si>
  <si>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</si>
  <si>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</si>
  <si>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</si>
  <si>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</si>
  <si>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</si>
  <si>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</si>
  <si>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</si>
  <si>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</si>
  <si>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</si>
  <si>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</si>
  <si>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</si>
  <si>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</si>
  <si>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</si>
  <si>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</si>
  <si>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</si>
  <si>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</si>
  <si>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</si>
  <si>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</si>
  <si>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</si>
  <si>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</si>
  <si>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</si>
  <si>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</si>
  <si>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</si>
  <si>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</si>
  <si>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</si>
  <si>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</si>
  <si>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</si>
  <si>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</si>
  <si>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</si>
  <si>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</si>
  <si>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</si>
  <si>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</si>
  <si>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</si>
  <si>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</si>
  <si>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</si>
  <si>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</si>
  <si>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</si>
  <si>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</si>
  <si>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</si>
  <si>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</si>
  <si>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</si>
  <si>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</si>
  <si>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</si>
  <si>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</si>
  <si>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</si>
  <si>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</si>
  <si>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</si>
  <si>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</si>
  <si>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</si>
  <si>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</si>
  <si>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</si>
  <si>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</si>
  <si>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</si>
  <si>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</si>
  <si>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</si>
  <si>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</si>
  <si>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</si>
  <si>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</si>
  <si>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</si>
  <si>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</si>
  <si>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</si>
  <si>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</si>
  <si>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</si>
  <si>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</si>
  <si>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</si>
  <si>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</si>
  <si>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</si>
  <si>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</si>
  <si>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</si>
  <si>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</si>
  <si>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</si>
  <si>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</si>
  <si>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</si>
  <si>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</si>
  <si>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</si>
  <si>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</si>
  <si>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</si>
  <si>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</si>
  <si>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</si>
  <si>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</si>
  <si>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</si>
  <si>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</si>
  <si>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</si>
  <si>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</si>
  <si>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</si>
  <si>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</si>
  <si>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</si>
  <si>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</si>
  <si>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</si>
  <si>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</si>
  <si>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</si>
  <si>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</si>
  <si>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</si>
  <si>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</si>
  <si>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</si>
  <si>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</si>
  <si>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</si>
  <si>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</si>
  <si>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</si>
  <si>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</si>
  <si>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</si>
  <si>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</si>
  <si>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</si>
  <si>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</si>
  <si>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</si>
  <si>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</si>
  <si>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</si>
  <si>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</si>
  <si>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</si>
  <si>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</si>
  <si>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</si>
  <si>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</si>
  <si>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</si>
  <si>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</si>
  <si>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</si>
  <si>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</si>
  <si>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</si>
  <si>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</si>
  <si>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</si>
  <si>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</si>
  <si>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</si>
  <si>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</si>
  <si>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</si>
  <si>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</si>
  <si>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</si>
  <si>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</si>
  <si>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</si>
  <si>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</si>
  <si>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</si>
  <si>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</si>
  <si>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</si>
  <si>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</si>
  <si>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</si>
  <si>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</si>
  <si>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</si>
  <si>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</si>
  <si>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</si>
  <si>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</si>
  <si>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</si>
  <si>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</si>
  <si>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</si>
  <si>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</si>
  <si>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</si>
  <si>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</si>
  <si>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</si>
  <si>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</si>
  <si>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</si>
  <si>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</si>
  <si>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</si>
  <si>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</si>
  <si>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</si>
  <si>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</si>
  <si>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</si>
  <si>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</si>
  <si>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</si>
  <si>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</si>
  <si>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</si>
  <si>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</si>
  <si>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</si>
  <si>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</si>
  <si>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</si>
  <si>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</si>
  <si>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</si>
  <si>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</si>
  <si>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</si>
  <si>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</si>
  <si>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</si>
  <si>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</si>
  <si>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</si>
  <si>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</si>
  <si>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</si>
  <si>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</si>
  <si>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</si>
  <si>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</si>
  <si>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</si>
  <si>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</si>
  <si>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</si>
  <si>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</si>
  <si>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</si>
  <si>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</si>
  <si>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</si>
  <si>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</si>
  <si>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</si>
  <si>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</si>
  <si>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</si>
  <si>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</si>
  <si>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</si>
  <si>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</si>
  <si>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</si>
  <si>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</si>
  <si>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</si>
  <si>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</si>
  <si>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</si>
  <si>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</si>
  <si>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</si>
  <si>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</si>
  <si>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</si>
  <si>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</si>
  <si>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</si>
  <si>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</si>
  <si>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</si>
  <si>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</si>
  <si>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</si>
  <si>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</si>
  <si>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</si>
  <si>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</si>
  <si>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</si>
  <si>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</si>
  <si>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</si>
  <si>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</si>
  <si>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</si>
  <si>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</si>
  <si>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</si>
  <si>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</si>
  <si>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</si>
  <si>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</si>
  <si>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</si>
  <si>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</si>
  <si>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</si>
  <si>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</si>
  <si>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</si>
  <si>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</si>
  <si>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</si>
  <si>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</si>
  <si>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</si>
  <si>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</si>
  <si>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</si>
  <si>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</si>
  <si>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</si>
  <si>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</si>
  <si>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</si>
  <si>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</si>
  <si>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</si>
  <si>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</si>
  <si>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</si>
  <si>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</si>
  <si>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</si>
  <si>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</si>
  <si>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</si>
  <si>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</si>
  <si>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</si>
  <si>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</si>
  <si>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</si>
  <si>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</si>
  <si>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</si>
  <si>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</si>
  <si>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</si>
  <si>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</si>
  <si>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</si>
  <si>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</si>
  <si>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</si>
  <si>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</si>
  <si>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</si>
  <si>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</si>
  <si>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</si>
  <si>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</si>
  <si>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</si>
  <si>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</si>
  <si>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</si>
  <si>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</si>
  <si>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</si>
  <si>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</si>
  <si>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</si>
  <si>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</si>
  <si>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</si>
  <si>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</si>
  <si>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</si>
  <si>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</si>
  <si>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</si>
  <si>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</si>
  <si>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</si>
  <si>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</si>
  <si>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</si>
  <si>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</si>
  <si>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</si>
  <si>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</si>
  <si>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</si>
  <si>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</si>
  <si>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</si>
  <si>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</si>
  <si>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</si>
  <si>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</si>
  <si>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</si>
  <si>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</si>
  <si>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</si>
  <si>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</si>
  <si>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</si>
  <si>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</si>
  <si>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</si>
  <si>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</si>
  <si>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</si>
  <si>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</si>
  <si>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</si>
  <si>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</si>
  <si>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</si>
  <si>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</si>
  <si>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</si>
  <si>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</si>
  <si>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</si>
  <si>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</si>
  <si>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</si>
  <si>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</si>
  <si>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</si>
  <si>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</si>
  <si>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</si>
  <si>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</si>
  <si>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</si>
  <si>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</si>
  <si>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</si>
  <si>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</si>
  <si>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</si>
  <si>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</si>
  <si>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</si>
  <si>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</si>
  <si>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</si>
  <si>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</si>
  <si>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</si>
  <si>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</si>
  <si>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</si>
  <si>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</si>
  <si>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</si>
  <si>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</si>
  <si>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</si>
  <si>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</si>
  <si>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</si>
  <si>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</si>
  <si>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</si>
  <si>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</si>
  <si>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</si>
  <si>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</si>
  <si>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</si>
  <si>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</si>
  <si>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</si>
  <si>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</si>
  <si>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</si>
  <si>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</si>
  <si>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</si>
  <si>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</si>
  <si>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</si>
  <si>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</si>
  <si>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</si>
  <si>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</si>
  <si>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</si>
  <si>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</si>
  <si>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</si>
  <si>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</si>
  <si>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</si>
  <si>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</si>
  <si>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</si>
  <si>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</si>
  <si>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</si>
  <si>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</si>
  <si>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</si>
  <si>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</si>
  <si>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</si>
  <si>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</si>
  <si>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</si>
  <si>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</si>
  <si>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</si>
  <si>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</si>
  <si>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</si>
  <si>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</si>
  <si>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</si>
  <si>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</si>
  <si>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</si>
  <si>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</si>
  <si>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</si>
  <si>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</si>
  <si>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</si>
  <si>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</si>
  <si>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</si>
  <si>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</si>
  <si>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</si>
  <si>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</si>
  <si>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</si>
  <si>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</si>
  <si>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</si>
  <si>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</si>
  <si>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</si>
  <si>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</si>
  <si>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</si>
  <si>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</si>
  <si>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</si>
  <si>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</si>
  <si>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</si>
  <si>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</si>
  <si>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</si>
  <si>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</si>
  <si>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</si>
  <si>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</si>
  <si>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</si>
  <si>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</si>
  <si>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</si>
  <si>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</si>
  <si>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</si>
  <si>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</si>
  <si>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</si>
  <si>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</si>
  <si>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</si>
  <si>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</si>
  <si>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</si>
  <si>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</si>
  <si>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</si>
  <si>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</si>
  <si>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</si>
  <si>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</si>
  <si>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</si>
  <si>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</si>
  <si>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</si>
  <si>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</si>
  <si>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</si>
  <si>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</si>
  <si>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</si>
  <si>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</si>
  <si>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</si>
  <si>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</si>
  <si>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</si>
  <si>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</si>
  <si>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</si>
  <si>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</si>
  <si>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</si>
  <si>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</si>
  <si>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</si>
  <si>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</si>
  <si>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</si>
  <si>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</si>
  <si>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</si>
  <si>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</si>
  <si>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</si>
  <si>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</si>
  <si>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</si>
  <si>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</si>
  <si>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</si>
  <si>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</si>
  <si>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</si>
  <si>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</si>
  <si>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</si>
  <si>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</si>
  <si>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</si>
  <si>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</si>
  <si>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</si>
  <si>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</si>
  <si>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</si>
  <si>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</si>
  <si>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</si>
  <si>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</si>
  <si>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</si>
  <si>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</si>
  <si>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</si>
  <si>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</si>
  <si>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</si>
  <si>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</si>
  <si>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</si>
  <si>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</si>
  <si>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</si>
  <si>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</si>
  <si>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</si>
  <si>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</si>
  <si>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</si>
  <si>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</si>
  <si>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</si>
  <si>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</si>
  <si>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</si>
  <si>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</si>
  <si>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</si>
  <si>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</si>
  <si>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</si>
  <si>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</si>
  <si>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</si>
  <si>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</si>
  <si>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</si>
  <si>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</si>
  <si>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</si>
  <si>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</si>
  <si>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</si>
  <si>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</si>
  <si>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</si>
  <si>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</si>
  <si>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</si>
  <si>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</si>
  <si>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</si>
  <si>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</si>
  <si>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</si>
  <si>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</si>
  <si>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</si>
  <si>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</si>
  <si>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</si>
  <si>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</si>
  <si>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</si>
  <si>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</si>
  <si>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</si>
  <si>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</si>
  <si>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</si>
  <si>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</si>
  <si>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</si>
  <si>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</si>
  <si>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</si>
  <si>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</si>
  <si>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</si>
  <si>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</si>
  <si>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</si>
  <si>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</si>
  <si>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</si>
  <si>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</si>
  <si>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</si>
  <si>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</si>
  <si>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</si>
  <si>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</si>
  <si>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</si>
  <si>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</si>
  <si>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</si>
  <si>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</si>
  <si>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</si>
  <si>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</si>
  <si>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</si>
  <si>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</si>
  <si>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</si>
  <si>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</si>
  <si>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</si>
  <si>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</si>
  <si>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</si>
  <si>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</si>
  <si>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</si>
  <si>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</si>
  <si>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</si>
  <si>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</si>
  <si>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</si>
  <si>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</si>
  <si>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</si>
  <si>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</si>
  <si>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</si>
  <si>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</si>
  <si>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</si>
  <si>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</si>
  <si>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</si>
  <si>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</si>
  <si>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</si>
  <si>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</si>
  <si>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</si>
  <si>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</si>
  <si>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</si>
  <si>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</si>
  <si>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</si>
  <si>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</si>
  <si>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</si>
  <si>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</si>
  <si>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</si>
  <si>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</si>
  <si>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</si>
  <si>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</si>
  <si>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</si>
  <si>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</si>
  <si>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</si>
  <si>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</si>
  <si>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</si>
  <si>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</si>
  <si>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</si>
  <si>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</si>
  <si>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</si>
  <si>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</si>
  <si>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</si>
  <si>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</si>
  <si>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</si>
  <si>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</si>
  <si>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</si>
  <si>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</si>
  <si>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</si>
  <si>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</si>
  <si>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</si>
  <si>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</si>
  <si>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</si>
  <si>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</si>
  <si>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</si>
  <si>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</si>
  <si>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</si>
  <si>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</si>
  <si>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</si>
  <si>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</si>
  <si>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</si>
  <si>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</si>
  <si>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</si>
  <si>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</si>
  <si>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</si>
  <si>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</si>
  <si>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</si>
  <si>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</si>
  <si>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</si>
  <si>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</si>
  <si>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</si>
  <si>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</si>
  <si>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</si>
  <si>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</si>
  <si>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</si>
  <si>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</si>
  <si>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</si>
  <si>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</si>
  <si>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</si>
  <si>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</si>
  <si>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</si>
  <si>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</si>
  <si>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</si>
  <si>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</si>
  <si>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</si>
  <si>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</si>
  <si>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</si>
  <si>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</si>
  <si>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</si>
  <si>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</si>
  <si>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</si>
  <si>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</si>
  <si>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</si>
  <si>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</si>
  <si>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</si>
  <si>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</si>
  <si>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</si>
  <si>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</si>
  <si>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</si>
  <si>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</si>
  <si>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</si>
  <si>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</si>
  <si>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</si>
  <si>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</si>
  <si>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</si>
  <si>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</si>
  <si>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</si>
  <si>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</si>
  <si>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</si>
  <si>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</si>
  <si>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</si>
  <si>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</si>
  <si>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</si>
  <si>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</si>
  <si>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</si>
  <si>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</si>
  <si>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</si>
  <si>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</si>
  <si>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</si>
  <si>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</si>
  <si>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</si>
  <si>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</si>
  <si>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</si>
  <si>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</si>
  <si>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</si>
  <si>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</si>
  <si>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</si>
  <si>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</si>
  <si>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</si>
  <si>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</si>
  <si>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</si>
  <si>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</si>
  <si>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</si>
  <si>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</si>
  <si>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</si>
  <si>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</si>
  <si>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</si>
  <si>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</si>
  <si>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</si>
  <si>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</si>
  <si>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</si>
  <si>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</si>
  <si>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</si>
  <si>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</si>
  <si>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</si>
  <si>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</si>
  <si>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</si>
  <si>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</si>
  <si>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</si>
  <si>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</si>
  <si>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</si>
  <si>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</si>
  <si>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</si>
  <si>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</si>
  <si>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</si>
  <si>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</si>
  <si>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</si>
  <si>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</si>
  <si>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</si>
  <si>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</si>
  <si>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</si>
  <si>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</si>
  <si>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</si>
  <si>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</si>
  <si>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</si>
  <si>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</si>
  <si>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</si>
  <si>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</si>
  <si>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</si>
  <si>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</si>
  <si>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</si>
  <si>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</si>
  <si>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</si>
  <si>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</si>
  <si>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</si>
  <si>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</si>
  <si>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</si>
  <si>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</si>
  <si>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</si>
  <si>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</si>
  <si>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</si>
  <si>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</si>
  <si>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</si>
  <si>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</si>
  <si>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</si>
  <si>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</si>
  <si>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</si>
  <si>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</si>
  <si>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</si>
  <si>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</si>
  <si>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</si>
  <si>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</si>
  <si>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</si>
  <si>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</si>
  <si>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</si>
  <si>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</si>
  <si>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</si>
  <si>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</si>
  <si>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</si>
  <si>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</si>
  <si>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</si>
  <si>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</si>
  <si>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</si>
  <si>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</si>
  <si>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</si>
  <si>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</si>
  <si>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</si>
  <si>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</si>
  <si>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</si>
  <si>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</si>
  <si>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</si>
  <si>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</si>
  <si>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</si>
  <si>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</si>
  <si>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</si>
  <si>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</si>
  <si>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</si>
  <si>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</si>
  <si>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</si>
  <si>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</si>
  <si>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</si>
  <si>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</si>
  <si>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</si>
  <si>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</si>
  <si>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</si>
  <si>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</si>
  <si>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</si>
  <si>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</si>
  <si>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</si>
  <si>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</si>
  <si>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</si>
  <si>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</si>
  <si>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</si>
  <si>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</si>
  <si>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</si>
  <si>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</si>
  <si>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</si>
  <si>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</si>
  <si>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</si>
  <si>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</si>
  <si>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</si>
  <si>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</si>
  <si>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</si>
  <si>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</si>
  <si>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</si>
  <si>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</si>
  <si>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</si>
  <si>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</si>
  <si>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</si>
  <si>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</si>
  <si>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</si>
  <si>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</si>
  <si>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</si>
  <si>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</si>
  <si>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</si>
  <si>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</si>
  <si>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</si>
  <si>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</si>
  <si>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</si>
  <si>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</si>
  <si>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</si>
  <si>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</si>
  <si>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</si>
  <si>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</si>
  <si>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</si>
  <si>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</si>
  <si>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</si>
  <si>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</si>
  <si>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</si>
  <si>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</si>
  <si>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</si>
  <si>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</si>
  <si>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</si>
  <si>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</si>
  <si>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</si>
  <si>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</si>
  <si>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</si>
  <si>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</si>
  <si>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</si>
  <si>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</si>
  <si>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</si>
  <si>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</si>
  <si>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</si>
  <si>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</si>
  <si>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</si>
  <si>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</si>
  <si>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</si>
  <si>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</si>
  <si>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</si>
  <si>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</si>
  <si>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</si>
  <si>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</si>
  <si>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</si>
  <si>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</si>
  <si>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</si>
  <si>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</si>
  <si>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</si>
  <si>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</si>
  <si>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</si>
  <si>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</si>
  <si>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</si>
  <si>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</si>
  <si>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</si>
  <si>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</si>
  <si>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</si>
  <si>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</si>
  <si>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</si>
  <si>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</si>
  <si>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</si>
  <si>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</si>
  <si>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</si>
  <si>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</si>
  <si>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</si>
  <si>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</si>
  <si>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</si>
  <si>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</si>
  <si>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</si>
  <si>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</si>
  <si>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</si>
  <si>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</si>
  <si>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</si>
  <si>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</si>
  <si>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</si>
  <si>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</si>
  <si>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</si>
  <si>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</si>
  <si>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</si>
  <si>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</si>
  <si>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</si>
  <si>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</si>
  <si>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</si>
  <si>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</si>
  <si>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</si>
  <si>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</si>
  <si>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</si>
  <si>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</si>
  <si>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</si>
  <si>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</si>
  <si>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</si>
  <si>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</si>
  <si>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</si>
  <si>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</si>
  <si>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</si>
  <si>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</si>
  <si>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</si>
  <si>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</si>
  <si>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</si>
  <si>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</si>
  <si>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</si>
  <si>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</si>
  <si>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</si>
  <si>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</si>
  <si>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</si>
  <si>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</si>
  <si>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</si>
  <si>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</si>
  <si>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</si>
  <si>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</si>
  <si>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</si>
  <si>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</si>
  <si>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</si>
  <si>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</si>
  <si>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</si>
  <si>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</si>
  <si>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</si>
  <si>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</si>
  <si>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</si>
  <si>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</si>
  <si>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</si>
  <si>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</si>
  <si>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</si>
  <si>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</si>
  <si>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</si>
  <si>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</si>
  <si>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</si>
  <si>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</si>
  <si>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</si>
  <si>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</si>
  <si>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</si>
  <si>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</si>
  <si>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</si>
  <si>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</si>
  <si>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</si>
  <si>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</si>
  <si>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</si>
  <si>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</si>
  <si>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</si>
  <si>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</si>
  <si>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</si>
  <si>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</si>
  <si>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</si>
  <si>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</si>
  <si>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</si>
  <si>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</si>
  <si>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</si>
  <si>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</si>
  <si>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</si>
  <si>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</si>
  <si>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</si>
  <si>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</si>
  <si>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</si>
  <si>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</si>
  <si>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</si>
  <si>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</si>
  <si>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</si>
  <si>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</si>
  <si>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</si>
  <si>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</si>
  <si>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</si>
  <si>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</si>
  <si>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</si>
  <si>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</si>
  <si>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</si>
  <si>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</si>
  <si>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</si>
  <si>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</si>
  <si>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</si>
  <si>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</si>
  <si>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</si>
  <si>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</si>
  <si>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</si>
  <si>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</si>
  <si>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</si>
  <si>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</si>
  <si>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</si>
  <si>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</si>
  <si>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</si>
  <si>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</si>
  <si>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</si>
  <si>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</si>
  <si>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</si>
  <si>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</si>
  <si>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</si>
  <si>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</si>
  <si>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</si>
  <si>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</si>
  <si>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</si>
  <si>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</si>
  <si>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</si>
  <si>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</si>
  <si>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</si>
  <si>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</si>
  <si>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</si>
  <si>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</si>
  <si>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</si>
  <si>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</si>
  <si>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</si>
  <si>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</si>
  <si>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</si>
  <si>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</si>
  <si>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</si>
  <si>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</si>
  <si>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</si>
  <si>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</si>
  <si>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</si>
  <si>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</si>
  <si>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</si>
  <si>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</si>
  <si>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</si>
  <si>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</si>
  <si>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</si>
  <si>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</si>
  <si>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</si>
  <si>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</si>
  <si>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</si>
  <si>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</si>
  <si>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</si>
  <si>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</si>
  <si>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</si>
  <si>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</si>
  <si>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</si>
  <si>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</si>
  <si>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</si>
  <si>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</si>
  <si>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</si>
  <si>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</si>
  <si>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</si>
  <si>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</si>
  <si>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</si>
  <si>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</si>
  <si>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</si>
  <si>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</si>
  <si>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</si>
  <si>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</si>
  <si>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</si>
  <si>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</si>
  <si>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</si>
  <si>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</si>
  <si>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</si>
  <si>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</si>
  <si>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</si>
  <si>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</si>
  <si>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</si>
  <si>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</si>
  <si>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</si>
  <si>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</si>
  <si>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</si>
  <si>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</si>
  <si>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</si>
  <si>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</si>
  <si>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</si>
  <si>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</si>
  <si>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</si>
  <si>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</si>
  <si>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</si>
  <si>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</si>
  <si>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</si>
  <si>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</si>
  <si>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</si>
  <si>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</si>
  <si>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</si>
  <si>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</si>
  <si>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</si>
  <si>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</si>
  <si>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</si>
  <si>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</si>
  <si>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</si>
  <si>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</si>
  <si>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</si>
  <si>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</si>
  <si>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</si>
  <si>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</si>
  <si>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</si>
  <si>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</si>
  <si>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</si>
  <si>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</si>
  <si>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</si>
  <si>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</si>
  <si>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</si>
  <si>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</si>
  <si>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</si>
  <si>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</si>
  <si>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</si>
  <si>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</si>
  <si>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</si>
  <si>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</si>
  <si>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</si>
  <si>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</si>
  <si>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</si>
  <si>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</si>
  <si>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</si>
  <si>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</si>
  <si>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</si>
  <si>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</si>
  <si>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</si>
  <si>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</si>
  <si>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</si>
  <si>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</si>
  <si>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</si>
  <si>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</si>
  <si>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</si>
  <si>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</si>
  <si>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</si>
  <si>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</si>
  <si>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</si>
  <si>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</si>
  <si>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</si>
  <si>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</si>
  <si>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</si>
  <si>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</si>
  <si>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</si>
  <si>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</si>
  <si>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</si>
  <si>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</si>
  <si>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</si>
  <si>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</si>
  <si>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</si>
  <si>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</si>
  <si>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</si>
  <si>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</si>
  <si>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</si>
  <si>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</si>
  <si>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</si>
  <si>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</si>
  <si>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</si>
  <si>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</si>
  <si>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</si>
  <si>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</si>
  <si>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</si>
  <si>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</si>
  <si>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</si>
  <si>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</si>
  <si>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</si>
  <si>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</si>
  <si>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</si>
  <si>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</si>
  <si>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</si>
  <si>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</si>
  <si>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</si>
  <si>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</si>
  <si>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</si>
  <si>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</si>
  <si>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</si>
  <si>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</si>
  <si>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</si>
  <si>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</si>
  <si>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</si>
  <si>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</si>
  <si>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</si>
  <si>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</si>
  <si>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</si>
  <si>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</si>
  <si>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</si>
  <si>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</si>
  <si>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</si>
  <si>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</si>
  <si>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</si>
  <si>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</si>
  <si>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</si>
  <si>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</si>
  <si>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</si>
  <si>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</si>
  <si>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</si>
  <si>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</si>
  <si>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</si>
  <si>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</si>
  <si>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</si>
  <si>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</si>
  <si>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</si>
  <si>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</si>
  <si>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</si>
  <si>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</si>
  <si>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</si>
  <si>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</si>
  <si>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</si>
  <si>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</si>
  <si>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</si>
  <si>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</si>
  <si>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</si>
  <si>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</si>
  <si>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</si>
  <si>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</si>
  <si>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</si>
  <si>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</si>
  <si>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</si>
  <si>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</si>
  <si>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</si>
  <si>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</si>
  <si>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</si>
  <si>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</si>
  <si>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</si>
  <si>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</si>
  <si>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</si>
  <si>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</si>
  <si>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</si>
  <si>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</si>
  <si>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</si>
  <si>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</si>
  <si>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</si>
  <si>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</si>
  <si>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</si>
  <si>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</si>
  <si>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</si>
  <si>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</si>
  <si>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</si>
  <si>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</si>
  <si>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</si>
  <si>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</si>
  <si>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</si>
  <si>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</si>
  <si>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</si>
  <si>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</si>
  <si>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</si>
  <si>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</si>
  <si>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</si>
  <si>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</si>
  <si>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</si>
  <si>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</si>
  <si>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</si>
  <si>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</si>
  <si>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</si>
  <si>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</si>
  <si>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</si>
  <si>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</si>
  <si>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</si>
  <si>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</si>
  <si>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</si>
  <si>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</si>
  <si>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</si>
  <si>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</si>
  <si>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</si>
  <si>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</si>
  <si>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</si>
  <si>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</si>
  <si>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</si>
  <si>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</si>
  <si>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</si>
  <si>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</si>
  <si>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</si>
  <si>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</si>
  <si>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</si>
  <si>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</si>
  <si>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</si>
  <si>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</si>
  <si>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</si>
  <si>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</si>
  <si>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</si>
  <si>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</si>
  <si>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</si>
  <si>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</si>
  <si>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</si>
  <si>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</si>
  <si>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</si>
  <si>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</si>
  <si>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</si>
  <si>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</si>
  <si>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</si>
  <si>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</si>
  <si>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</si>
  <si>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</si>
  <si>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</si>
  <si>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</si>
  <si>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</si>
  <si>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</si>
  <si>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</si>
  <si>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</si>
  <si>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</si>
  <si>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</si>
  <si>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</si>
  <si>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</si>
  <si>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</si>
  <si>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</si>
  <si>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</si>
  <si>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</si>
  <si>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</si>
  <si>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</si>
  <si>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</si>
  <si>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</si>
  <si>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</si>
  <si>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</si>
  <si>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</si>
  <si>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</si>
  <si>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</si>
  <si>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</si>
  <si>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</si>
  <si>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</si>
  <si>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</si>
  <si>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</si>
  <si>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</si>
  <si>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</si>
  <si>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</si>
  <si>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</si>
  <si>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</si>
  <si>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</si>
  <si>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</si>
  <si>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</si>
  <si>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</si>
  <si>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</si>
  <si>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</si>
  <si>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</si>
  <si>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</si>
  <si>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</si>
  <si>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</si>
  <si>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</si>
  <si>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</si>
  <si>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</si>
  <si>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</si>
  <si>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</si>
  <si>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</si>
  <si>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</si>
  <si>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</si>
  <si>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</si>
  <si>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</si>
  <si>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</si>
  <si>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</si>
  <si>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</si>
  <si>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</si>
  <si>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</si>
  <si>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</si>
  <si>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</si>
  <si>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</si>
  <si>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</si>
  <si>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</si>
  <si>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</si>
  <si>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</si>
  <si>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</si>
  <si>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</si>
  <si>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</si>
  <si>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</si>
  <si>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</si>
  <si>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</si>
  <si>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</si>
  <si>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</si>
  <si>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</si>
  <si>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</si>
  <si>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</si>
  <si>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</si>
  <si>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</si>
  <si>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</si>
  <si>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</si>
  <si>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</si>
  <si>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</si>
  <si>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</si>
  <si>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</si>
  <si>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</si>
  <si>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</si>
  <si>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</si>
  <si>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</si>
  <si>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</si>
  <si>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</si>
  <si>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</si>
  <si>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</si>
  <si>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</si>
  <si>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</si>
  <si>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</si>
  <si>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</si>
  <si>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</si>
  <si>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</si>
  <si>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</si>
  <si>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</si>
  <si>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</si>
  <si>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</si>
  <si>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</si>
  <si>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</si>
  <si>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</si>
  <si>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</si>
  <si>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</si>
  <si>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</si>
  <si>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</si>
  <si>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</si>
  <si>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</si>
  <si>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</si>
  <si>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</si>
  <si>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</si>
  <si>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</si>
  <si>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</si>
  <si>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</si>
  <si>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</si>
  <si>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</si>
  <si>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</si>
  <si>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</si>
  <si>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</si>
  <si>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</si>
  <si>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</si>
  <si>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</si>
  <si>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</si>
  <si>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</si>
  <si>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</si>
  <si>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</si>
  <si>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</si>
  <si>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</si>
  <si>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</si>
  <si>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</si>
  <si>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</si>
  <si>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</si>
  <si>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</si>
  <si>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</si>
  <si>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</si>
  <si>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</si>
  <si>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</si>
  <si>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</si>
  <si>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</si>
  <si>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</si>
  <si>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</si>
  <si>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</si>
  <si>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</si>
  <si>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</si>
  <si>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</si>
  <si>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</si>
  <si>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</si>
  <si>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</si>
  <si>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</si>
  <si>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</si>
  <si>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</si>
  <si>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</si>
  <si>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</si>
  <si>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</si>
  <si>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</si>
  <si>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</si>
  <si>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</si>
  <si>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</si>
  <si>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</si>
  <si>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</si>
  <si>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</si>
  <si>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</si>
  <si>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</si>
  <si>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</si>
  <si>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</si>
  <si>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</si>
  <si>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</si>
  <si>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</si>
  <si>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</si>
  <si>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</si>
  <si>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</si>
  <si>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</si>
  <si>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</si>
  <si>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</si>
  <si>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</si>
  <si>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</si>
  <si>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</si>
  <si>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</si>
  <si>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</si>
  <si>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</si>
  <si>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</si>
  <si>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</si>
  <si>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</si>
  <si>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</si>
  <si>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</si>
  <si>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</si>
  <si>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</si>
  <si>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</si>
  <si>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</si>
  <si>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</si>
  <si>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</si>
  <si>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</si>
  <si>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</si>
  <si>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</si>
  <si>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</si>
  <si>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</si>
  <si>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</si>
  <si>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</si>
  <si>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</si>
  <si>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</si>
  <si>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</si>
  <si>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</si>
  <si>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</si>
  <si>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</si>
  <si>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</si>
  <si>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</si>
  <si>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</si>
  <si>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</si>
  <si>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</si>
  <si>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</si>
  <si>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</si>
  <si>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</si>
  <si>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</si>
  <si>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</si>
  <si>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</si>
  <si>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</si>
  <si>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</si>
  <si>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</si>
  <si>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</si>
  <si>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</si>
  <si>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</si>
  <si>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</si>
  <si>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</si>
  <si>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</si>
  <si>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</si>
  <si>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</si>
  <si>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</si>
  <si>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</si>
  <si>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</si>
  <si>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</si>
  <si>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</si>
  <si>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</si>
  <si>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</si>
  <si>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</si>
  <si>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</si>
  <si>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</si>
  <si>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</si>
  <si>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</si>
  <si>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</si>
  <si>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</si>
  <si>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</si>
  <si>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</si>
  <si>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</si>
  <si>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</si>
  <si>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</si>
  <si>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</si>
  <si>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</si>
  <si>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</si>
  <si>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</si>
  <si>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</si>
  <si>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</si>
  <si>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</si>
  <si>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</si>
  <si>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</si>
  <si>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</si>
  <si>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</si>
  <si>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</si>
  <si>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</si>
  <si>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</si>
  <si>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</si>
  <si>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</si>
  <si>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</si>
  <si>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</si>
  <si>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</si>
  <si>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</si>
  <si>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</si>
  <si>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</si>
  <si>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</si>
  <si>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</si>
  <si>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</si>
  <si>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</si>
  <si>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</si>
  <si>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</si>
  <si>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</si>
  <si>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</si>
  <si>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</si>
  <si>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</si>
  <si>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</si>
  <si>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</si>
  <si>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</si>
  <si>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</si>
  <si>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</si>
  <si>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</si>
  <si>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</si>
  <si>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</si>
  <si>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</si>
  <si>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</si>
  <si>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</si>
  <si>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</si>
  <si>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</si>
  <si>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</si>
  <si>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</si>
  <si>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</si>
  <si>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</si>
  <si>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</si>
  <si>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</si>
  <si>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</si>
  <si>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</si>
  <si>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</si>
  <si>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</si>
  <si>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</si>
  <si>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</si>
  <si>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</si>
  <si>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</si>
  <si>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</si>
  <si>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</si>
  <si>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</si>
  <si>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</si>
  <si>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</si>
  <si>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</si>
  <si>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</si>
  <si>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</si>
  <si>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</si>
  <si>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</si>
  <si>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</si>
  <si>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</si>
  <si>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</si>
  <si>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</si>
  <si>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</si>
  <si>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</si>
  <si>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</si>
  <si>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</si>
  <si>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</si>
  <si>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</si>
  <si>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</si>
  <si>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</si>
  <si>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</si>
  <si>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</si>
  <si>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</si>
  <si>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</si>
  <si>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</si>
  <si>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</si>
  <si>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</si>
  <si>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</si>
  <si>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</si>
  <si>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</si>
  <si>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</si>
  <si>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</si>
  <si>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</si>
  <si>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</si>
  <si>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</si>
  <si>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</si>
  <si>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</si>
  <si>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</si>
  <si>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</si>
  <si>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</si>
  <si>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</si>
  <si>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</si>
  <si>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</si>
  <si>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</si>
  <si>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</si>
  <si>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</si>
  <si>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</si>
  <si>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</si>
  <si>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</si>
  <si>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</si>
  <si>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</si>
  <si>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</si>
  <si>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</si>
  <si>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</si>
  <si>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</si>
  <si>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</si>
  <si>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</si>
  <si>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</si>
  <si>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</si>
  <si>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</si>
  <si>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</si>
  <si>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</si>
  <si>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</si>
  <si>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</si>
  <si>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</si>
  <si>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</si>
  <si>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</si>
  <si>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</si>
  <si>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</si>
  <si>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</si>
  <si>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</si>
  <si>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</si>
  <si>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</si>
  <si>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</si>
  <si>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</si>
  <si>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</si>
  <si>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</si>
  <si>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</si>
  <si>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</si>
  <si>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</si>
  <si>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</si>
  <si>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</si>
  <si>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</si>
  <si>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</si>
  <si>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</si>
  <si>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</si>
  <si>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</si>
  <si>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</si>
  <si>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</si>
  <si>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</si>
  <si>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</si>
  <si>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</si>
  <si>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</si>
  <si>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</si>
  <si>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</si>
  <si>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</si>
  <si>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</si>
  <si>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</si>
  <si>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</si>
  <si>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</si>
  <si>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</si>
  <si>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</si>
  <si>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</si>
  <si>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</si>
  <si>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</si>
  <si>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</si>
  <si>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</si>
  <si>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</si>
  <si>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</si>
  <si>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</si>
  <si>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</si>
  <si>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</si>
  <si>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</si>
  <si>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</si>
  <si>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</si>
  <si>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</si>
  <si>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</si>
  <si>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</si>
  <si>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</si>
  <si>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</si>
  <si>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</si>
  <si>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</si>
  <si>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</si>
  <si>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</si>
  <si>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</si>
  <si>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</si>
  <si>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</si>
  <si>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</si>
  <si>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</si>
  <si>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</si>
  <si>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</si>
  <si>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</si>
  <si>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</si>
  <si>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</si>
  <si>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</si>
  <si>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</si>
  <si>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</si>
  <si>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</si>
  <si>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</si>
  <si>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</si>
  <si>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</si>
  <si>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</si>
  <si>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</si>
  <si>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</si>
  <si>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</si>
  <si>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</si>
  <si>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</si>
  <si>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</si>
  <si>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</si>
  <si>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</si>
  <si>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</si>
  <si>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</si>
  <si>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</si>
  <si>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</si>
  <si>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</si>
  <si>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</si>
  <si>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</si>
  <si>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</si>
  <si>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</si>
  <si>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</si>
  <si>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</si>
  <si>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</si>
  <si>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</si>
  <si>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</si>
  <si>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</si>
  <si>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</si>
  <si>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</si>
  <si>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</si>
  <si>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</si>
  <si>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</si>
  <si>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</si>
  <si>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</si>
  <si>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</si>
  <si>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</si>
  <si>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</si>
  <si>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</si>
  <si>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</si>
  <si>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</si>
  <si>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</si>
  <si>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</si>
  <si>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</si>
  <si>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</si>
  <si>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</si>
  <si>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</si>
  <si>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</si>
  <si>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</si>
  <si>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</si>
  <si>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</si>
  <si>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</si>
  <si>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</si>
  <si>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</si>
  <si>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</si>
  <si>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</si>
  <si>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</si>
  <si>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</si>
  <si>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</si>
  <si>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</si>
  <si>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</si>
  <si>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</si>
  <si>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</si>
  <si>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</si>
  <si>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</si>
  <si>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</si>
  <si>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</si>
  <si>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</si>
  <si>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</si>
  <si>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</si>
  <si>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</si>
  <si>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</si>
  <si>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</si>
  <si>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</si>
  <si>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</si>
  <si>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</si>
  <si>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</si>
  <si>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</si>
  <si>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</si>
  <si>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</si>
  <si>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</si>
  <si>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</si>
  <si>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</si>
  <si>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</si>
  <si>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</si>
  <si>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</si>
  <si>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</si>
  <si>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</si>
  <si>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</si>
  <si>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</si>
  <si>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</si>
  <si>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</si>
  <si>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</si>
  <si>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</si>
  <si>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</si>
  <si>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</si>
  <si>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</si>
  <si>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</si>
  <si>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</si>
  <si>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</si>
  <si>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</si>
  <si>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</si>
  <si>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</si>
  <si>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</si>
  <si>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</si>
  <si>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</si>
  <si>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</si>
  <si>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</si>
  <si>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</si>
  <si>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</si>
  <si>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</si>
  <si>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</si>
  <si>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</si>
  <si>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</si>
  <si>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</si>
  <si>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</si>
  <si>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</si>
  <si>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</si>
  <si>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</si>
  <si>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</si>
  <si>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</si>
  <si>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</si>
  <si>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</si>
  <si>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</si>
  <si>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</si>
  <si>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</si>
  <si>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</si>
  <si>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</si>
  <si>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</si>
  <si>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</si>
  <si>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</si>
  <si>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</si>
  <si>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</si>
  <si>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</si>
  <si>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</si>
  <si>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</si>
  <si>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</si>
  <si>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</si>
  <si>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</si>
  <si>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</si>
  <si>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</si>
  <si>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</si>
  <si>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</si>
  <si>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</si>
  <si>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</si>
  <si>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</si>
  <si>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</si>
  <si>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</si>
  <si>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</si>
  <si>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</si>
  <si>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</si>
  <si>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</si>
  <si>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</si>
  <si>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</si>
  <si>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</si>
  <si>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</si>
  <si>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</si>
  <si>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</si>
  <si>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</si>
  <si>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</si>
  <si>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</si>
  <si>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</si>
  <si>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</si>
  <si>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</si>
  <si>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</si>
  <si>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</si>
  <si>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</si>
  <si>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</si>
  <si>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</si>
  <si>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</si>
  <si>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</si>
  <si>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</si>
  <si>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</si>
  <si>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</si>
  <si>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</si>
  <si>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</si>
  <si>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</si>
  <si>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</si>
  <si>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</si>
  <si>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</si>
  <si>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</si>
  <si>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</si>
  <si>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</si>
  <si>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</si>
  <si>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</si>
  <si>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</si>
  <si>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</si>
  <si>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</si>
  <si>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</si>
  <si>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</si>
  <si>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</si>
  <si>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</si>
  <si>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</si>
  <si>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</si>
  <si>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</si>
  <si>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</si>
  <si>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</si>
  <si>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</si>
  <si>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</si>
  <si>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</si>
  <si>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</si>
  <si>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</si>
  <si>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</si>
  <si>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</si>
  <si>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</si>
  <si>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</si>
  <si>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</si>
  <si>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</si>
  <si>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</si>
  <si>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</si>
  <si>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</si>
  <si>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</si>
  <si>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</si>
  <si>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</si>
  <si>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</si>
  <si>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</si>
  <si>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</si>
  <si>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</si>
  <si>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</si>
  <si>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</si>
  <si>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</si>
  <si>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</si>
  <si>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</si>
  <si>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</si>
  <si>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</si>
  <si>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</si>
  <si>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</si>
  <si>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</si>
  <si>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</si>
  <si>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</si>
  <si>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</si>
  <si>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</si>
  <si>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</si>
  <si>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</si>
  <si>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</si>
  <si>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</si>
  <si>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</si>
  <si>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</si>
  <si>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</si>
  <si>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</si>
  <si>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</si>
  <si>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</si>
  <si>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</si>
  <si>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</si>
  <si>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</si>
  <si>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</si>
  <si>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</si>
  <si>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</si>
  <si>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</si>
  <si>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</si>
  <si>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</si>
  <si>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</si>
  <si>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</si>
  <si>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</si>
  <si>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</si>
  <si>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</si>
  <si>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</si>
  <si>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</si>
  <si>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</si>
  <si>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</si>
  <si>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</si>
  <si>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</si>
  <si>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</si>
  <si>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</si>
  <si>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</si>
  <si>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</si>
  <si>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</si>
  <si>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</si>
  <si>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</si>
  <si>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</si>
  <si>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</si>
  <si>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</si>
  <si>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</si>
  <si>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</si>
  <si>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</si>
  <si>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</si>
  <si>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</si>
  <si>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</si>
  <si>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</si>
  <si>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</si>
  <si>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</si>
  <si>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</si>
  <si>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</si>
  <si>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</si>
  <si>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</si>
  <si>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</si>
  <si>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</si>
  <si>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</si>
  <si>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</si>
  <si>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</si>
  <si>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</si>
  <si>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</si>
  <si>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</si>
  <si>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</si>
  <si>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</si>
  <si>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</si>
  <si>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</si>
  <si>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</si>
  <si>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</si>
  <si>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</si>
  <si>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</si>
  <si>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</si>
  <si>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</si>
  <si>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</si>
  <si>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</si>
  <si>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</si>
  <si>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</si>
  <si>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</si>
  <si>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</si>
  <si>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</si>
  <si>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</si>
  <si>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</si>
  <si>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</si>
  <si>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</si>
  <si>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</si>
  <si>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</si>
  <si>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</si>
  <si>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</si>
  <si>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</si>
  <si>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</si>
  <si>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</si>
  <si>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</si>
  <si>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</si>
  <si>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</si>
  <si>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</si>
  <si>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</si>
  <si>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</si>
  <si>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</si>
  <si>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</si>
  <si>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</si>
  <si>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</si>
  <si>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</si>
  <si>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</si>
  <si>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</si>
  <si>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</si>
  <si>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</si>
  <si>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</si>
  <si>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</si>
  <si>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</si>
  <si>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</si>
  <si>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</si>
  <si>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</si>
  <si>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</si>
  <si>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</si>
  <si>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</si>
  <si>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</si>
  <si>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</si>
  <si>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</si>
  <si>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</si>
  <si>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</si>
  <si>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</si>
  <si>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</si>
  <si>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</si>
  <si>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</si>
  <si>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</si>
  <si>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</si>
  <si>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</si>
  <si>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</si>
  <si>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</si>
  <si>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</si>
  <si>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</si>
  <si>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</si>
  <si>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</si>
  <si>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</si>
  <si>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</si>
  <si>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</si>
  <si>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</si>
  <si>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</si>
  <si>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</si>
  <si>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</si>
  <si>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</si>
  <si>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</si>
  <si>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</si>
  <si>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</si>
  <si>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</si>
  <si>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</si>
  <si>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</si>
  <si>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</si>
  <si>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</si>
  <si>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</si>
  <si>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</si>
  <si>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</si>
  <si>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</si>
  <si>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</si>
  <si>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</si>
  <si>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</si>
  <si>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</si>
  <si>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</si>
  <si>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</si>
  <si>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</si>
  <si>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</si>
  <si>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</si>
  <si>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</si>
  <si>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</si>
  <si>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</si>
  <si>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</si>
  <si>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</si>
  <si>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</si>
  <si>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</si>
  <si>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</si>
  <si>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</si>
  <si>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</si>
  <si>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</si>
  <si>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</si>
  <si>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</si>
  <si>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</si>
  <si>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</si>
  <si>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</si>
  <si>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</si>
  <si>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</si>
  <si>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</si>
  <si>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</si>
  <si>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</si>
  <si>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</si>
  <si>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</si>
  <si>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</si>
  <si>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</si>
  <si>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</si>
  <si>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</si>
  <si>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</si>
  <si>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</si>
  <si>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</si>
  <si>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</si>
  <si>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</si>
  <si>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</si>
  <si>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</si>
  <si>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</si>
  <si>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</si>
  <si>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</si>
  <si>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</si>
  <si>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</si>
  <si>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</si>
  <si>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</si>
  <si>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</si>
  <si>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</si>
  <si>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</si>
  <si>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</si>
  <si>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</si>
  <si>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</si>
  <si>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</si>
  <si>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</si>
  <si>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</si>
  <si>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</si>
  <si>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</si>
  <si>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</si>
  <si>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</si>
  <si>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</si>
  <si>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</si>
  <si>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</si>
  <si>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</si>
  <si>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</si>
  <si>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</si>
  <si>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</si>
  <si>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</si>
  <si>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</si>
  <si>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</si>
  <si>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</si>
  <si>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</si>
  <si>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</si>
  <si>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</si>
  <si>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</si>
  <si>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</si>
  <si>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</si>
  <si>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</si>
  <si>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</si>
  <si>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</si>
  <si>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</si>
  <si>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</si>
  <si>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</si>
  <si>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</si>
  <si>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</si>
  <si>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</si>
  <si>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</si>
  <si>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</si>
  <si>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</si>
  <si>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</si>
  <si>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</si>
  <si>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</si>
  <si>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</si>
  <si>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</si>
  <si>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</si>
  <si>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</si>
  <si>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</si>
  <si>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</si>
  <si>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</si>
  <si>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</si>
  <si>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</si>
  <si>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</si>
  <si>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</si>
  <si>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</si>
  <si>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</si>
  <si>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</si>
  <si>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</si>
  <si>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</si>
  <si>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</si>
  <si>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</si>
  <si>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</si>
  <si>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</si>
  <si>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</si>
  <si>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</si>
  <si>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</si>
  <si>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</si>
  <si>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</si>
  <si>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</si>
  <si>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</si>
  <si>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</si>
  <si>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</si>
  <si>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</si>
  <si>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</si>
  <si>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</si>
  <si>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</si>
  <si>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</si>
  <si>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</si>
  <si>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</si>
  <si>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</si>
  <si>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</si>
  <si>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</si>
  <si>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</si>
  <si>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</si>
  <si>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</si>
  <si>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</si>
  <si>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</si>
  <si>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</si>
  <si>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</si>
  <si>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</si>
  <si>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</si>
  <si>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</si>
  <si>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</si>
  <si>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</si>
  <si>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</si>
  <si>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</si>
  <si>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</si>
  <si>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</si>
  <si>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</si>
  <si>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</si>
  <si>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</si>
  <si>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</si>
  <si>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</si>
  <si>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</si>
  <si>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</si>
  <si>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</si>
  <si>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</si>
  <si>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</si>
  <si>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</si>
  <si>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</si>
  <si>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</si>
  <si>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</si>
  <si>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</si>
  <si>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</si>
  <si>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</si>
  <si>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</si>
  <si>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</si>
  <si>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</si>
  <si>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</si>
  <si>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</si>
  <si>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</si>
  <si>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</si>
  <si>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</si>
  <si>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</si>
  <si>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</si>
  <si>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</si>
  <si>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</si>
  <si>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</si>
  <si>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</si>
  <si>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</si>
  <si>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</si>
  <si>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</si>
  <si>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</si>
  <si>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</si>
  <si>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</si>
  <si>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</si>
  <si>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</si>
  <si>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</si>
  <si>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</si>
  <si>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</si>
  <si>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</si>
  <si>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</si>
  <si>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</si>
  <si>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</si>
  <si>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</si>
  <si>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</si>
  <si>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</si>
  <si>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</si>
  <si>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</si>
  <si>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</si>
  <si>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</si>
  <si>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</si>
  <si>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</si>
  <si>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</si>
  <si>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</si>
  <si>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</si>
  <si>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</si>
  <si>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</si>
  <si>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</si>
  <si>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</si>
  <si>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</si>
  <si>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</si>
  <si>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</si>
  <si>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</si>
  <si>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</si>
  <si>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</si>
  <si>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</si>
  <si>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</si>
  <si>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</si>
  <si>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</si>
  <si>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</si>
  <si>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</si>
  <si>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</si>
  <si>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</si>
  <si>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</si>
  <si>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</si>
  <si>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</si>
  <si>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</si>
  <si>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</si>
  <si>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</si>
  <si>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</si>
  <si>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</si>
  <si>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</si>
  <si>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</si>
  <si>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</si>
  <si>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</si>
  <si>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</si>
  <si>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</si>
  <si>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</si>
  <si>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</si>
  <si>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</si>
  <si>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</si>
  <si>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</si>
  <si>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</si>
  <si>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</si>
  <si>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</si>
  <si>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</si>
  <si>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</si>
  <si>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</si>
  <si>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</si>
  <si>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</si>
  <si>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</si>
  <si>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</si>
  <si>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</si>
  <si>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</si>
  <si>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</si>
  <si>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</si>
  <si>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</si>
  <si>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</si>
  <si>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</si>
  <si>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</si>
  <si>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</si>
  <si>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</si>
  <si>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</si>
  <si>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</si>
  <si>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</si>
  <si>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</si>
  <si>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</si>
  <si>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</si>
  <si>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</si>
  <si>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</si>
  <si>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</si>
  <si>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</si>
  <si>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</si>
  <si>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</si>
  <si>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</si>
  <si>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</si>
  <si>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</si>
  <si>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</si>
  <si>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</si>
  <si>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</si>
  <si>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</si>
  <si>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</si>
  <si>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</si>
  <si>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</si>
  <si>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</si>
  <si>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</si>
  <si>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</si>
  <si>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</si>
  <si>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</si>
  <si>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</si>
  <si>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</si>
  <si>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</si>
  <si>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</si>
  <si>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</si>
  <si>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</si>
  <si>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</si>
  <si>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</si>
  <si>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</si>
  <si>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</si>
  <si>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</si>
  <si>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</si>
  <si>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</si>
  <si>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</si>
  <si>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</si>
  <si>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</si>
  <si>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</si>
  <si>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</si>
  <si>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</si>
  <si>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</si>
  <si>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</si>
  <si>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</si>
  <si>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</si>
  <si>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</si>
  <si>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</si>
  <si>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</si>
  <si>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</si>
  <si>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</si>
  <si>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</si>
  <si>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</si>
  <si>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</si>
  <si>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</si>
  <si>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</si>
  <si>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</si>
  <si>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</si>
  <si>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</si>
  <si>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</si>
  <si>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</si>
  <si>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</si>
  <si>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</si>
  <si>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</si>
  <si>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</si>
  <si>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</si>
  <si>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</si>
  <si>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</si>
  <si>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</si>
  <si>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</si>
  <si>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</si>
  <si>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</si>
  <si>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</si>
  <si>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</si>
  <si>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</si>
  <si>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</si>
  <si>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</si>
  <si>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</si>
  <si>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</si>
  <si>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</si>
  <si>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</si>
  <si>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</si>
  <si>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</si>
  <si>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</si>
  <si>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</si>
  <si>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</si>
  <si>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</si>
  <si>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</si>
  <si>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</si>
  <si>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</si>
  <si>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</si>
  <si>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</si>
  <si>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</si>
  <si>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</si>
  <si>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</si>
  <si>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</si>
  <si>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</si>
  <si>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</si>
  <si>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</si>
  <si>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</si>
  <si>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</si>
  <si>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</si>
  <si>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</si>
  <si>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</si>
  <si>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</si>
  <si>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</si>
  <si>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</si>
  <si>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</si>
  <si>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</si>
  <si>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</si>
  <si>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</si>
  <si>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</si>
  <si>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</si>
  <si>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</si>
  <si>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</si>
  <si>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</si>
  <si>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</si>
  <si>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</si>
  <si>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</si>
  <si>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</si>
  <si>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</si>
  <si>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</si>
  <si>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</si>
  <si>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</si>
  <si>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</si>
  <si>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</si>
  <si>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</si>
  <si>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</si>
  <si>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</si>
  <si>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</si>
  <si>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</si>
  <si>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</si>
  <si>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</si>
  <si>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</si>
  <si>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</si>
  <si>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</si>
  <si>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</si>
  <si>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</si>
  <si>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</si>
  <si>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</si>
  <si>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</si>
  <si>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</si>
  <si>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</si>
  <si>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</si>
  <si>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</si>
  <si>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</si>
  <si>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</si>
  <si>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</si>
  <si>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</si>
  <si>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</si>
  <si>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</si>
  <si>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</si>
  <si>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</si>
  <si>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</si>
  <si>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</si>
  <si>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</si>
  <si>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</si>
  <si>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</si>
  <si>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</si>
  <si>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</si>
  <si>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</si>
  <si>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</si>
  <si>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</si>
  <si>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</si>
  <si>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</si>
  <si>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</si>
  <si>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</si>
  <si>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</si>
  <si>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</si>
  <si>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</si>
  <si>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</si>
  <si>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</si>
  <si>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</si>
  <si>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</si>
  <si>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</si>
  <si>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</si>
  <si>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</si>
  <si>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</si>
  <si>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</si>
  <si>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</si>
  <si>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</si>
  <si>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</si>
  <si>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</si>
  <si>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</si>
  <si>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</si>
  <si>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</si>
  <si>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</si>
  <si>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</si>
  <si>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</si>
  <si>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</si>
  <si>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</si>
  <si>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</si>
  <si>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</si>
  <si>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</si>
  <si>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</si>
  <si>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</si>
  <si>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</si>
  <si>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</si>
  <si>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</si>
  <si>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</si>
  <si>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</si>
  <si>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</si>
  <si>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</si>
  <si>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</si>
  <si>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</si>
  <si>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</si>
  <si>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</si>
  <si>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</si>
  <si>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</si>
  <si>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</si>
  <si>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</si>
  <si>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</si>
  <si>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</si>
  <si>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</si>
  <si>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</si>
  <si>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</si>
  <si>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</si>
  <si>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</si>
  <si>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</si>
  <si>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</si>
  <si>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</si>
  <si>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</si>
  <si>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</si>
  <si>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</si>
  <si>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</si>
  <si>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</si>
  <si>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</si>
  <si>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</si>
  <si>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</si>
  <si>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</si>
  <si>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</si>
  <si>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</si>
  <si>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</si>
  <si>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</si>
  <si>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</si>
  <si>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</si>
  <si>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</si>
  <si>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</si>
  <si>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</si>
  <si>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</si>
  <si>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</si>
  <si>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</si>
  <si>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</si>
  <si>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</si>
  <si>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</si>
  <si>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</si>
  <si>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</si>
  <si>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</si>
  <si>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</si>
  <si>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</si>
  <si>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</si>
  <si>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</si>
  <si>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</si>
  <si>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</si>
  <si>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</si>
  <si>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</si>
  <si>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</si>
  <si>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</si>
  <si>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</si>
  <si>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</si>
  <si>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</si>
  <si>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</si>
  <si>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</si>
  <si>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</si>
  <si>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</si>
  <si>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</si>
  <si>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</si>
  <si>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</si>
  <si>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</si>
  <si>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</si>
  <si>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</si>
  <si>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</si>
  <si>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</si>
  <si>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</si>
  <si>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</si>
  <si>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</si>
  <si>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</si>
  <si>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</si>
  <si>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</si>
  <si>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</si>
  <si>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</si>
  <si>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</si>
  <si>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</si>
  <si>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</si>
  <si>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</si>
  <si>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</si>
  <si>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</si>
  <si>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</si>
  <si>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</si>
  <si>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</si>
  <si>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</si>
  <si>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</si>
  <si>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</si>
  <si>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</si>
  <si>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</si>
  <si>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</si>
  <si>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</si>
  <si>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</si>
  <si>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</si>
  <si>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</si>
  <si>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</si>
  <si>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</si>
  <si>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</si>
  <si>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</si>
  <si>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</si>
  <si>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</si>
  <si>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</si>
  <si>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</si>
  <si>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</si>
  <si>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</si>
  <si>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</si>
  <si>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</si>
  <si>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</si>
  <si>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</si>
  <si>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</si>
  <si>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</si>
  <si>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</si>
  <si>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</si>
  <si>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</si>
  <si>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</si>
  <si>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</si>
  <si>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</si>
  <si>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</si>
  <si>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</si>
  <si>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</si>
  <si>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</si>
  <si>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</si>
  <si>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</si>
  <si>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</si>
  <si>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</si>
  <si>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</si>
  <si>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</si>
  <si>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</si>
  <si>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</si>
  <si>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</si>
  <si>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</si>
  <si>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</si>
  <si>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</si>
  <si>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</si>
  <si>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</si>
  <si>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</si>
  <si>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</si>
  <si>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</si>
  <si>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</si>
  <si>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</si>
  <si>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</si>
  <si>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</si>
  <si>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</si>
  <si>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</si>
  <si>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</si>
  <si>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</si>
  <si>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</si>
  <si>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</si>
  <si>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</si>
  <si>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</si>
  <si>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</si>
  <si>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</si>
  <si>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</si>
  <si>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</si>
  <si>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</si>
  <si>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</si>
  <si>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</si>
  <si>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</si>
  <si>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</si>
  <si>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</si>
  <si>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</si>
  <si>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</si>
  <si>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</si>
  <si>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</si>
  <si>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</si>
  <si>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</si>
  <si>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</si>
  <si>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</si>
  <si>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</si>
  <si>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</si>
  <si>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</si>
  <si>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</si>
  <si>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</si>
  <si>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</si>
  <si>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</si>
  <si>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</si>
  <si>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</si>
  <si>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</si>
  <si>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</si>
  <si>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</si>
  <si>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</si>
  <si>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</si>
  <si>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</si>
  <si>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</si>
  <si>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</si>
  <si>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</si>
  <si>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</si>
  <si>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</si>
  <si>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</si>
  <si>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</si>
  <si>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</si>
  <si>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</si>
  <si>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</si>
  <si>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</si>
  <si>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</si>
  <si>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</si>
  <si>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</si>
  <si>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</si>
  <si>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</si>
  <si>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</si>
  <si>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</si>
  <si>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</si>
  <si>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</si>
  <si>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</si>
  <si>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</si>
  <si>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</si>
  <si>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</si>
  <si>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</si>
  <si>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</si>
  <si>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</si>
  <si>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</si>
  <si>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</si>
  <si>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</si>
  <si>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</si>
  <si>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</si>
  <si>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</si>
  <si>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</si>
  <si>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</si>
  <si>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</si>
  <si>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</si>
  <si>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</si>
  <si>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</si>
  <si>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</si>
  <si>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</si>
  <si>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</si>
  <si>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</si>
  <si>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</si>
  <si>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</si>
  <si>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</si>
  <si>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</si>
  <si>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</si>
  <si>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</si>
  <si>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</si>
  <si>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</si>
  <si>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</si>
  <si>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</si>
  <si>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</si>
  <si>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</si>
  <si>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</si>
  <si>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</si>
  <si>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</si>
  <si>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</si>
  <si>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</si>
  <si>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</si>
  <si>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</si>
  <si>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</si>
  <si>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</si>
  <si>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</si>
  <si>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</si>
  <si>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</si>
  <si>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</si>
  <si>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</si>
  <si>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</si>
  <si>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</si>
  <si>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</si>
  <si>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</si>
  <si>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</si>
  <si>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</si>
  <si>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</si>
  <si>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</si>
  <si>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</si>
  <si>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</si>
  <si>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</si>
  <si>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</si>
  <si>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</si>
  <si>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</si>
  <si>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</si>
  <si>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</si>
  <si>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</si>
  <si>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</si>
  <si>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</si>
  <si>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</si>
  <si>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</si>
  <si>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</si>
  <si>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</si>
  <si>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</si>
  <si>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</si>
  <si>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</si>
  <si>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</si>
  <si>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</si>
  <si>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</si>
  <si>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</si>
  <si>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</si>
  <si>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</si>
  <si>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</si>
  <si>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</si>
  <si>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</si>
  <si>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</si>
  <si>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</si>
  <si>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</si>
  <si>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</si>
  <si>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</si>
  <si>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</si>
  <si>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</si>
  <si>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</si>
  <si>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</si>
  <si>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</si>
  <si>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</si>
  <si>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</si>
  <si>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</si>
  <si>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</si>
  <si>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</si>
  <si>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</si>
  <si>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</si>
  <si>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</si>
  <si>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</si>
  <si>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</si>
  <si>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</si>
  <si>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</si>
  <si>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</si>
  <si>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</si>
  <si>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</si>
  <si>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</si>
  <si>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</si>
  <si>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</si>
  <si>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</si>
  <si>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</si>
  <si>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</si>
  <si>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</si>
  <si>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</si>
  <si>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</si>
  <si>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</si>
  <si>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</si>
  <si>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</si>
  <si>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</si>
  <si>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</si>
  <si>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</si>
  <si>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</si>
  <si>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</si>
  <si>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</si>
  <si>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</si>
  <si>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</si>
  <si>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</si>
  <si>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</si>
  <si>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</si>
  <si>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</si>
  <si>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</si>
  <si>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</si>
  <si>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</si>
  <si>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</si>
  <si>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</si>
  <si>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</si>
  <si>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</si>
  <si>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</si>
  <si>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</si>
  <si>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</si>
  <si>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</si>
  <si>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</si>
  <si>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</si>
  <si>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</si>
  <si>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</si>
  <si>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</si>
  <si>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</si>
  <si>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</si>
  <si>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</si>
  <si>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</si>
  <si>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</si>
  <si>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</si>
  <si>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</si>
  <si>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</si>
  <si>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</si>
  <si>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</si>
  <si>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</si>
  <si>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</si>
  <si>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</si>
  <si>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</si>
  <si>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</si>
  <si>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</si>
  <si>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</si>
  <si>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</si>
  <si>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</si>
  <si>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</si>
  <si>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</si>
  <si>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</si>
  <si>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</si>
  <si>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</si>
  <si>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</si>
  <si>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</si>
  <si>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</si>
  <si>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</si>
  <si>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</si>
  <si>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</si>
  <si>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</si>
  <si>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</si>
  <si>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</si>
  <si>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</si>
  <si>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</si>
  <si>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</si>
  <si>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</si>
  <si>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</si>
  <si>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</si>
  <si>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</si>
  <si>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</si>
  <si>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</si>
  <si>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</si>
  <si>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</si>
  <si>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</si>
  <si>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</si>
  <si>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</si>
  <si>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</si>
  <si>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</si>
  <si>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</si>
  <si>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</si>
  <si>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</si>
  <si>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</si>
  <si>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</si>
  <si>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</si>
  <si>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</si>
  <si>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</si>
  <si>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</si>
  <si>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</si>
  <si>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</si>
  <si>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</si>
  <si>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</si>
  <si>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</si>
  <si>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</si>
  <si>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</si>
  <si>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</si>
  <si>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</si>
  <si>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</si>
  <si>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</si>
  <si>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</si>
  <si>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</si>
  <si>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</si>
  <si>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</si>
  <si>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</si>
  <si>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</si>
  <si>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</si>
  <si>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</si>
  <si>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</si>
  <si>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</si>
  <si>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</si>
  <si>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</si>
  <si>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</si>
  <si>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</si>
  <si>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</si>
  <si>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</si>
  <si>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</si>
  <si>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</si>
  <si>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</si>
  <si>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</si>
  <si>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</si>
  <si>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</si>
  <si>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</si>
  <si>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</si>
  <si>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</si>
  <si>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</si>
  <si>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</si>
  <si>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</si>
  <si>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</si>
  <si>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</si>
  <si>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</si>
  <si>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</si>
  <si>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</si>
  <si>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</si>
  <si>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</si>
  <si>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</si>
  <si>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</si>
  <si>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</si>
  <si>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</si>
  <si>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</si>
  <si>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</si>
  <si>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</si>
  <si>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</si>
  <si>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</si>
  <si>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</si>
  <si>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</si>
  <si>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</si>
  <si>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</si>
  <si>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</si>
  <si>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</si>
  <si>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</si>
  <si>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</si>
  <si>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</si>
  <si>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</si>
  <si>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</si>
  <si>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</si>
  <si>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</si>
  <si>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</si>
  <si>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</si>
  <si>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</si>
  <si>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</si>
  <si>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</si>
  <si>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</si>
  <si>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</si>
  <si>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</si>
  <si>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</si>
  <si>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</si>
  <si>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</si>
  <si>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</si>
  <si>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</si>
  <si>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</si>
  <si>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</si>
  <si>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</si>
  <si>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</si>
  <si>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</si>
  <si>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</si>
  <si>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</si>
  <si>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</si>
  <si>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</si>
  <si>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</si>
  <si>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</si>
  <si>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</si>
  <si>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</si>
  <si>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</si>
  <si>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</si>
  <si>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</si>
  <si>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</si>
  <si>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</si>
  <si>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</si>
  <si>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</si>
  <si>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</si>
  <si>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</si>
  <si>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</si>
  <si>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</si>
  <si>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</si>
  <si>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</si>
  <si>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</si>
  <si>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</si>
  <si>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</si>
  <si>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</si>
  <si>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</si>
  <si>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</si>
  <si>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</si>
  <si>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</si>
  <si>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</si>
  <si>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</si>
  <si>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</si>
  <si>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</si>
  <si>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</si>
  <si>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</si>
  <si>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</si>
  <si>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</si>
  <si>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</si>
  <si>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</si>
  <si>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</si>
  <si>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</si>
  <si>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</si>
  <si>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</si>
  <si>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</si>
  <si>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</si>
  <si>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</si>
  <si>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</si>
  <si>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</si>
  <si>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</si>
  <si>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</si>
  <si>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</si>
  <si>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</si>
  <si>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</si>
  <si>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</si>
  <si>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</si>
  <si>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</si>
  <si>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</si>
  <si>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</si>
  <si>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</si>
  <si>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</si>
  <si>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</si>
  <si>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</si>
  <si>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</si>
  <si>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</si>
  <si>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</si>
  <si>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</si>
  <si>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</si>
  <si>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</si>
  <si>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</si>
  <si>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</si>
  <si>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</si>
  <si>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</si>
  <si>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</si>
  <si>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</si>
  <si>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</si>
  <si>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</si>
  <si>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</si>
  <si>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</si>
  <si>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</si>
  <si>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</si>
  <si>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</si>
  <si>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</si>
  <si>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</si>
  <si>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</si>
  <si>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</si>
  <si>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</si>
  <si>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</si>
  <si>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</si>
  <si>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</si>
  <si>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</si>
  <si>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</si>
  <si>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</si>
  <si>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</si>
  <si>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</si>
  <si>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</si>
  <si>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</si>
  <si>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</si>
  <si>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</si>
  <si>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</si>
  <si>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</si>
  <si>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</si>
  <si>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</si>
  <si>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</si>
  <si>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</si>
  <si>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</si>
  <si>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</si>
  <si>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</si>
  <si>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</si>
  <si>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</si>
  <si>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</si>
  <si>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</si>
  <si>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</si>
  <si>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</si>
  <si>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</si>
  <si>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</si>
  <si>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</si>
  <si>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</si>
  <si>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</si>
  <si>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</si>
  <si>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</si>
  <si>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</si>
  <si>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</si>
  <si>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</si>
  <si>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</si>
  <si>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</si>
  <si>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</si>
  <si>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</si>
  <si>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</si>
  <si>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</si>
  <si>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</si>
  <si>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</si>
  <si>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</si>
  <si>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</si>
  <si>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</si>
  <si>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</si>
  <si>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</si>
  <si>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</si>
  <si>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</si>
  <si>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</si>
  <si>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</si>
  <si>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</si>
  <si>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</si>
  <si>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</si>
  <si>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</si>
  <si>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</si>
  <si>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</si>
  <si>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</si>
  <si>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</si>
  <si>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</si>
  <si>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</si>
  <si>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</si>
  <si>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</si>
  <si>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</si>
  <si>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</si>
  <si>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</si>
  <si>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</si>
  <si>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</si>
  <si>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</si>
  <si>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</si>
  <si>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</si>
  <si>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</si>
  <si>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</si>
  <si>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</si>
  <si>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</si>
  <si>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</si>
  <si>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</si>
  <si>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</si>
  <si>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</si>
  <si>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</si>
  <si>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</si>
  <si>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</si>
  <si>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</si>
  <si>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</si>
  <si>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</si>
  <si>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</si>
  <si>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</si>
  <si>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</si>
  <si>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</si>
  <si>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</si>
  <si>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</si>
  <si>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</si>
  <si>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</si>
  <si>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</si>
  <si>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</si>
  <si>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</si>
  <si>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</si>
  <si>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</si>
  <si>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</si>
  <si>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</si>
  <si>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</si>
  <si>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</si>
  <si>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</si>
  <si>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</si>
  <si>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</si>
  <si>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</si>
  <si>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</si>
  <si>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</si>
  <si>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</si>
  <si>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</si>
  <si>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</si>
  <si>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</si>
  <si>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</si>
  <si>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</si>
  <si>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</si>
  <si>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</si>
  <si>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</si>
  <si>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</si>
  <si>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</si>
  <si>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</si>
  <si>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</si>
  <si>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</si>
  <si>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</si>
  <si>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</si>
  <si>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</si>
  <si>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</si>
  <si>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</si>
  <si>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</si>
  <si>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</si>
  <si>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</si>
  <si>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</si>
  <si>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</si>
  <si>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</si>
  <si>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</si>
  <si>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</si>
  <si>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</si>
  <si>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</si>
  <si>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</si>
  <si>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</si>
  <si>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</si>
  <si>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</si>
  <si>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</si>
  <si>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</si>
  <si>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</si>
  <si>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</si>
  <si>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</si>
  <si>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</si>
  <si>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</si>
  <si>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</si>
  <si>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</si>
  <si>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</si>
  <si>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</si>
  <si>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</si>
  <si>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</si>
  <si>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</si>
  <si>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</si>
  <si>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</si>
  <si>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</si>
  <si>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</si>
  <si>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</si>
  <si>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</si>
  <si>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</si>
  <si>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</si>
  <si>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</si>
  <si>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</si>
  <si>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</si>
  <si>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</si>
  <si>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</si>
  <si>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</si>
  <si>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</si>
  <si>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</si>
  <si>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</si>
  <si>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</si>
  <si>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</si>
  <si>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</si>
  <si>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</si>
  <si>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</si>
  <si>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</si>
  <si>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</si>
  <si>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</si>
  <si>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</si>
  <si>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</si>
  <si>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</si>
  <si>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</si>
  <si>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</si>
  <si>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</si>
  <si>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</si>
  <si>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</si>
  <si>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</si>
  <si>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</si>
  <si>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</si>
  <si>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</si>
  <si>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</si>
  <si>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</si>
  <si>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</si>
  <si>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</si>
  <si>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</si>
  <si>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</si>
  <si>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</si>
  <si>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</si>
  <si>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</si>
  <si>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</si>
  <si>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</si>
  <si>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</si>
  <si>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</si>
  <si>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</si>
  <si>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</si>
  <si>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</si>
  <si>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</si>
  <si>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</si>
  <si>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</si>
  <si>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</si>
  <si>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</si>
  <si>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</si>
  <si>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</si>
  <si>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</si>
  <si>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</si>
  <si>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</si>
  <si>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</si>
  <si>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</si>
  <si>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</si>
  <si>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</si>
  <si>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</si>
  <si>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</si>
  <si>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</si>
  <si>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</si>
  <si>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</si>
  <si>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</si>
  <si>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</si>
  <si>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</si>
  <si>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</si>
  <si>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</si>
  <si>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</si>
  <si>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</si>
  <si>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</si>
  <si>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</si>
  <si>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</si>
  <si>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</si>
  <si>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</si>
  <si>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</si>
  <si>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</si>
  <si>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</si>
  <si>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</si>
  <si>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</si>
  <si>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</si>
  <si>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</si>
  <si>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</si>
  <si>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</si>
  <si>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</si>
  <si>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</si>
  <si>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</si>
  <si>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</si>
  <si>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</si>
  <si>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</si>
  <si>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</si>
  <si>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</si>
  <si>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</si>
  <si>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</si>
  <si>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</si>
  <si>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</si>
  <si>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</si>
  <si>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</si>
  <si>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</si>
  <si>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</si>
  <si>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</si>
  <si>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</si>
  <si>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</si>
  <si>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</si>
  <si>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</si>
  <si>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</si>
  <si>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</si>
  <si>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</si>
  <si>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</si>
  <si>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</si>
  <si>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</si>
  <si>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</si>
  <si>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</si>
  <si>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</si>
  <si>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</si>
  <si>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</si>
  <si>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</si>
  <si>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</si>
  <si>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</si>
  <si>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</si>
  <si>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</si>
  <si>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</si>
  <si>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</si>
  <si>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</si>
  <si>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</si>
  <si>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</si>
  <si>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</si>
  <si>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</si>
  <si>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</si>
  <si>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</si>
  <si>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</si>
  <si>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</si>
  <si>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</si>
  <si>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</si>
  <si>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</si>
  <si>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</si>
  <si>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</si>
  <si>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</si>
  <si>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</si>
  <si>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</si>
  <si>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</si>
  <si>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</si>
  <si>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</si>
  <si>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</si>
  <si>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</si>
  <si>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</si>
  <si>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</si>
  <si>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</si>
  <si>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</si>
  <si>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</si>
  <si>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</si>
  <si>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</si>
  <si>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</si>
  <si>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</si>
  <si>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</si>
  <si>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</si>
  <si>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</si>
  <si>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</si>
  <si>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</si>
  <si>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</si>
  <si>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</si>
  <si>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</si>
  <si>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</si>
  <si>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</si>
  <si>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</si>
  <si>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</si>
  <si>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</si>
  <si>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</si>
  <si>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</si>
  <si>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</si>
  <si>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</si>
  <si>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</si>
  <si>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</si>
  <si>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</si>
  <si>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</si>
  <si>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</si>
  <si>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</si>
  <si>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</si>
  <si>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</si>
  <si>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</si>
  <si>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</si>
  <si>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</si>
  <si>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</si>
  <si>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</si>
  <si>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</si>
  <si>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</si>
  <si>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</si>
  <si>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</si>
  <si>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</si>
  <si>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</si>
  <si>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</si>
  <si>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</si>
  <si>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</si>
  <si>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</si>
  <si>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</si>
  <si>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</si>
  <si>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</si>
  <si>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</si>
  <si>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</si>
  <si>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</si>
  <si>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</si>
  <si>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</si>
  <si>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</si>
  <si>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</si>
  <si>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</si>
  <si>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</si>
  <si>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</si>
  <si>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</si>
  <si>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</si>
  <si>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</si>
  <si>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</si>
  <si>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</si>
  <si>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</si>
  <si>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</si>
  <si>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</si>
  <si>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</si>
  <si>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</si>
  <si>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</si>
  <si>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</si>
  <si>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</si>
  <si>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</si>
  <si>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</si>
  <si>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</si>
  <si>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</si>
  <si>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</si>
  <si>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</si>
  <si>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</si>
  <si>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</si>
  <si>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</si>
  <si>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</si>
  <si>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</si>
  <si>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</si>
  <si>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</si>
  <si>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</si>
  <si>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</si>
  <si>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</si>
  <si>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</si>
  <si>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</si>
  <si>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</si>
  <si>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</si>
  <si>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</si>
  <si>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</si>
  <si>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</si>
  <si>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</si>
  <si>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</si>
  <si>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</si>
  <si>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</si>
  <si>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</si>
  <si>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</si>
  <si>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</si>
  <si>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</si>
  <si>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</si>
  <si>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</si>
  <si>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</si>
  <si>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</si>
  <si>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</si>
  <si>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</si>
  <si>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</si>
  <si>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</si>
  <si>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</si>
  <si>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</si>
  <si>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</si>
  <si>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</si>
  <si>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</si>
  <si>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</si>
  <si>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</si>
  <si>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</si>
  <si>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</si>
  <si>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</si>
  <si>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</si>
  <si>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</si>
  <si>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</si>
  <si>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</si>
  <si>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</si>
  <si>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</si>
  <si>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</si>
  <si>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</si>
  <si>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</si>
  <si>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</si>
  <si>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</si>
  <si>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</si>
  <si>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</si>
  <si>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</si>
  <si>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</si>
  <si>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</si>
  <si>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</si>
  <si>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</si>
  <si>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</si>
  <si>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</si>
  <si>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</si>
  <si>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</si>
  <si>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</si>
  <si>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</si>
  <si>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</si>
  <si>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</si>
  <si>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</si>
  <si>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</si>
  <si>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</si>
  <si>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</si>
  <si>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</si>
  <si>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</si>
  <si>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</si>
  <si>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</si>
  <si>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</si>
  <si>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</si>
  <si>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</si>
  <si>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</si>
  <si>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</si>
  <si>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</si>
  <si>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</si>
  <si>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</si>
  <si>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</si>
  <si>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</si>
  <si>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</si>
  <si>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</si>
  <si>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</si>
  <si>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</si>
  <si>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</si>
  <si>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</si>
  <si>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</si>
  <si>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</si>
  <si>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</si>
  <si>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</si>
  <si>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</si>
  <si>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</si>
  <si>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</si>
  <si>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</si>
  <si>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</si>
  <si>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</si>
  <si>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</si>
  <si>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</si>
  <si>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</si>
  <si>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</si>
  <si>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</si>
  <si>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</si>
  <si>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</si>
  <si>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</si>
  <si>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</si>
  <si>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</si>
  <si>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</si>
  <si>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</si>
  <si>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</si>
  <si>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</si>
  <si>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</si>
  <si>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</si>
  <si>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</si>
  <si>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</si>
  <si>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</si>
  <si>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</si>
  <si>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</si>
  <si>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</si>
  <si>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</si>
  <si>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</si>
  <si>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</si>
  <si>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</si>
  <si>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</si>
  <si>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</si>
  <si>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</si>
  <si>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</si>
  <si>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</si>
  <si>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</si>
  <si>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</si>
  <si>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</si>
  <si>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</si>
  <si>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</si>
  <si>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</si>
  <si>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</si>
  <si>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</si>
  <si>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</si>
  <si>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</si>
  <si>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</si>
  <si>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</si>
  <si>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</si>
  <si>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</si>
  <si>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</si>
  <si>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</si>
  <si>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</si>
  <si>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</si>
  <si>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</si>
  <si>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</si>
  <si>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</si>
  <si>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</si>
  <si>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</si>
  <si>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</si>
  <si>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</si>
  <si>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</si>
  <si>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</si>
  <si>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</si>
  <si>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</si>
  <si>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</si>
  <si>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</si>
  <si>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</si>
  <si>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</si>
  <si>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</si>
  <si>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</si>
  <si>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</si>
  <si>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</si>
  <si>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</si>
  <si>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</si>
  <si>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</si>
  <si>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</si>
  <si>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</si>
  <si>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</si>
  <si>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</si>
  <si>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</si>
  <si>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</si>
  <si>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</si>
  <si>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</si>
  <si>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</si>
  <si>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</si>
  <si>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</si>
  <si>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</si>
  <si>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</si>
  <si>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</si>
  <si>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</si>
  <si>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</si>
  <si>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</si>
  <si>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</si>
  <si>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</si>
  <si>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</si>
  <si>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</si>
  <si>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</si>
  <si>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</si>
  <si>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</si>
  <si>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</si>
  <si>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</si>
  <si>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</si>
  <si>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</si>
  <si>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</si>
  <si>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</si>
  <si>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</si>
  <si>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</si>
  <si>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</si>
  <si>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</si>
  <si>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</si>
  <si>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</si>
  <si>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</si>
  <si>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</si>
  <si>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</si>
  <si>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</si>
  <si>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</si>
  <si>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</si>
  <si>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</si>
  <si>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</si>
  <si>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</si>
  <si>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</si>
  <si>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</si>
  <si>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</si>
  <si>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</si>
  <si>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</si>
  <si>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</si>
  <si>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</si>
  <si>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</si>
  <si>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</si>
  <si>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</si>
  <si>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</si>
  <si>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</si>
  <si>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</si>
  <si>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</si>
  <si>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</si>
  <si>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</si>
  <si>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</si>
  <si>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</si>
  <si>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</si>
  <si>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</si>
  <si>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</si>
  <si>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</si>
  <si>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</si>
  <si>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</si>
  <si>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</si>
  <si>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</si>
  <si>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</si>
  <si>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</si>
  <si>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</si>
  <si>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</si>
  <si>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</si>
  <si>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</si>
  <si>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</si>
  <si>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</si>
  <si>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</si>
  <si>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</si>
  <si>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</si>
  <si>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</si>
  <si>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</si>
  <si>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</si>
  <si>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</si>
  <si>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</si>
  <si>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</si>
  <si>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</si>
  <si>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</si>
  <si>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</si>
  <si>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</si>
  <si>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</si>
  <si>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</si>
  <si>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</si>
  <si>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</si>
  <si>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</si>
  <si>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</si>
  <si>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</si>
  <si>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</si>
  <si>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</si>
  <si>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</si>
  <si>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</si>
  <si>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</si>
  <si>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</si>
  <si>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</si>
  <si>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</si>
  <si>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</si>
  <si>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</si>
  <si>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</si>
  <si>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</si>
  <si>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</si>
  <si>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</si>
  <si>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</si>
  <si>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</si>
  <si>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</si>
  <si>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</si>
  <si>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</si>
  <si>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</si>
  <si>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</si>
  <si>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</si>
  <si>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</si>
  <si>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</si>
  <si>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</si>
  <si>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</si>
  <si>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</si>
  <si>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</si>
  <si>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</si>
  <si>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</si>
  <si>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</si>
  <si>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</si>
  <si>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</si>
  <si>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</si>
  <si>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</si>
  <si>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</si>
  <si>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</si>
  <si>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</si>
  <si>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</si>
  <si>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</si>
  <si>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</si>
  <si>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</si>
  <si>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</si>
  <si>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</si>
  <si>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</si>
  <si>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</si>
  <si>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</si>
  <si>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</si>
  <si>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</si>
  <si>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</si>
  <si>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</si>
  <si>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</si>
  <si>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</si>
  <si>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</si>
  <si>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</si>
  <si>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</si>
  <si>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</si>
  <si>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</si>
  <si>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</si>
  <si>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</si>
  <si>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</si>
  <si>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</si>
  <si>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</si>
  <si>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</si>
  <si>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</si>
  <si>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</si>
  <si>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</si>
  <si>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</si>
  <si>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</si>
  <si>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</si>
  <si>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</si>
  <si>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</si>
  <si>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</si>
  <si>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</si>
  <si>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</si>
  <si>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</si>
  <si>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</si>
  <si>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</si>
  <si>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</si>
  <si>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</si>
  <si>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</si>
  <si>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</si>
  <si>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</si>
  <si>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</si>
  <si>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</si>
  <si>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</si>
  <si>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</si>
  <si>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</si>
  <si>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</si>
  <si>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</si>
  <si>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</si>
  <si>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</si>
  <si>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</si>
  <si>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</si>
  <si>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</si>
  <si>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</si>
  <si>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</si>
  <si>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</si>
  <si>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</si>
  <si>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</si>
  <si>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</si>
  <si>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</si>
  <si>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</si>
  <si>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</si>
  <si>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</si>
  <si>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</si>
  <si>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</si>
  <si>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</si>
  <si>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</si>
  <si>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</si>
  <si>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</si>
  <si>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</si>
  <si>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</si>
  <si>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</si>
  <si>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</si>
  <si>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</si>
  <si>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</si>
  <si>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</si>
  <si>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</si>
  <si>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</si>
  <si>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</si>
  <si>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</si>
  <si>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</si>
  <si>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</si>
  <si>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</si>
  <si>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</si>
  <si>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</si>
  <si>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</si>
  <si>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</si>
  <si>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</si>
  <si>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</si>
  <si>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</si>
  <si>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</si>
  <si>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</si>
  <si>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</si>
  <si>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</si>
  <si>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</si>
  <si>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</si>
  <si>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</si>
  <si>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</si>
  <si>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</si>
  <si>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</si>
  <si>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</si>
  <si>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</si>
  <si>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</si>
  <si>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</si>
  <si>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</si>
  <si>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</si>
  <si>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</si>
  <si>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</si>
  <si>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</si>
  <si>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</si>
  <si>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</si>
  <si>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</si>
  <si>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</si>
  <si>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</si>
  <si>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</si>
  <si>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</si>
  <si>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</si>
  <si>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</si>
  <si>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</si>
  <si>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</si>
  <si>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</si>
  <si>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</si>
  <si>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</si>
  <si>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</si>
  <si>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</si>
  <si>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</si>
  <si>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</si>
  <si>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</si>
  <si>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</si>
  <si>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</si>
  <si>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</si>
  <si>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</si>
  <si>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</si>
  <si>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</si>
  <si>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</si>
  <si>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</si>
  <si>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</si>
  <si>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</si>
  <si>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</si>
  <si>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</si>
  <si>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</si>
  <si>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</si>
  <si>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</si>
  <si>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</si>
  <si>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</si>
  <si>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</si>
  <si>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</si>
  <si>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</si>
  <si>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</si>
  <si>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</si>
  <si>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</si>
  <si>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</si>
  <si>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</si>
  <si>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</si>
  <si>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</si>
  <si>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</si>
  <si>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</si>
  <si>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</si>
  <si>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</si>
  <si>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</si>
  <si>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</si>
  <si>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</si>
  <si>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</si>
  <si>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</si>
  <si>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</si>
  <si>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</si>
  <si>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</si>
  <si>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</si>
  <si>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</si>
  <si>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</si>
  <si>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</si>
  <si>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</si>
  <si>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</si>
  <si>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</si>
  <si>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</si>
  <si>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</si>
  <si>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</si>
  <si>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</si>
  <si>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</si>
  <si>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</si>
  <si>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</si>
  <si>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</si>
  <si>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</si>
  <si>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</si>
  <si>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</si>
  <si>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</si>
  <si>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</si>
  <si>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</si>
  <si>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</si>
  <si>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</si>
  <si>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</si>
  <si>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</si>
  <si>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</si>
  <si>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</si>
  <si>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</si>
  <si>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</si>
  <si>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</si>
  <si>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</si>
  <si>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</si>
  <si>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</si>
  <si>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</si>
  <si>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</si>
  <si>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</si>
  <si>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</si>
  <si>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</si>
  <si>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</si>
  <si>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</si>
  <si>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</si>
  <si>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</si>
  <si>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</si>
  <si>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</si>
  <si>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</si>
  <si>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</si>
  <si>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</si>
  <si>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</si>
  <si>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</si>
  <si>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</si>
  <si>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</si>
  <si>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</si>
  <si>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</si>
  <si>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</si>
  <si>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</si>
  <si>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</si>
  <si>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</si>
  <si>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</si>
  <si>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</si>
  <si>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</si>
  <si>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</si>
  <si>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</si>
  <si>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</si>
  <si>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</si>
  <si>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</si>
  <si>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</si>
  <si>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</si>
  <si>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</si>
  <si>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</si>
  <si>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</si>
  <si>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</si>
  <si>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</si>
  <si>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</si>
  <si>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</si>
  <si>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</si>
  <si>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</si>
  <si>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</si>
  <si>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</si>
  <si>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</si>
  <si>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</si>
  <si>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</si>
  <si>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</si>
  <si>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</si>
  <si>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</si>
  <si>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</si>
  <si>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</si>
  <si>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</si>
  <si>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</si>
  <si>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</si>
  <si>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</si>
  <si>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</si>
  <si>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</si>
  <si>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</si>
  <si>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</si>
  <si>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</si>
  <si>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</si>
  <si>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</si>
  <si>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</si>
  <si>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</si>
  <si>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</si>
  <si>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</si>
  <si>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</si>
  <si>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</si>
  <si>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</si>
  <si>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</si>
  <si>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</si>
  <si>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</si>
  <si>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</si>
  <si>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</si>
  <si>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</si>
  <si>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</si>
  <si>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</si>
  <si>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</si>
  <si>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</si>
  <si>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</si>
  <si>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</si>
  <si>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</si>
  <si>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</si>
  <si>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</si>
  <si>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</si>
  <si>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</si>
  <si>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</si>
  <si>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</si>
  <si>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</si>
  <si>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</si>
  <si>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</si>
  <si>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</si>
  <si>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</si>
  <si>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</si>
  <si>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</si>
  <si>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</si>
  <si>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</si>
  <si>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</si>
  <si>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</si>
  <si>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</si>
  <si>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</si>
  <si>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</si>
  <si>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</si>
  <si>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</si>
  <si>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</si>
  <si>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</si>
  <si>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</si>
  <si>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</si>
  <si>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</si>
  <si>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</si>
  <si>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</si>
  <si>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</si>
  <si>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</si>
  <si>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</si>
  <si>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</si>
  <si>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</si>
  <si>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</si>
  <si>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</si>
  <si>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</si>
  <si>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</si>
  <si>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</si>
  <si>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</si>
  <si>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</si>
  <si>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</si>
  <si>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</si>
  <si>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</si>
  <si>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</si>
  <si>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</si>
  <si>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</si>
  <si>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</si>
  <si>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</si>
  <si>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</si>
  <si>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</si>
  <si>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</si>
  <si>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</si>
  <si>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</si>
  <si>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</si>
  <si>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</si>
  <si>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</si>
  <si>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</si>
  <si>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</si>
  <si>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</si>
  <si>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</si>
  <si>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</si>
  <si>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</si>
  <si>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</si>
  <si>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</si>
  <si>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</si>
  <si>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</si>
  <si>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</si>
  <si>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</si>
  <si>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</si>
  <si>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</si>
  <si>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</si>
  <si>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</si>
  <si>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</si>
  <si>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</si>
  <si>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</si>
  <si>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</si>
  <si>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</si>
  <si>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</si>
  <si>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</si>
  <si>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</si>
  <si>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</si>
  <si>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</si>
  <si>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</si>
  <si>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</si>
  <si>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</si>
  <si>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</si>
  <si>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</si>
  <si>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</si>
  <si>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</si>
  <si>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</si>
  <si>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</si>
  <si>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</si>
  <si>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</si>
  <si>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</si>
  <si>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</si>
  <si>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</si>
  <si>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</si>
  <si>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</si>
  <si>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</si>
  <si>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</si>
  <si>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</si>
  <si>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</si>
  <si>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</si>
  <si>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</si>
  <si>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</si>
  <si>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</si>
  <si>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</si>
  <si>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</si>
  <si>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</si>
  <si>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</si>
  <si>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</si>
  <si>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</si>
  <si>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</si>
  <si>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</si>
  <si>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</si>
  <si>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</si>
  <si>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</si>
  <si>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</si>
  <si>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</si>
  <si>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</si>
  <si>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</si>
  <si>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</si>
  <si>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</si>
  <si>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</si>
  <si>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</si>
  <si>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</si>
  <si>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</si>
  <si>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</si>
  <si>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</si>
  <si>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</si>
  <si>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</si>
  <si>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</si>
  <si>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</si>
  <si>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</si>
  <si>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</si>
  <si>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</si>
  <si>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</si>
  <si>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</si>
  <si>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</si>
  <si>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</si>
  <si>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</si>
  <si>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</si>
  <si>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</si>
  <si>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</si>
  <si>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</si>
  <si>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</si>
  <si>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</si>
  <si>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</si>
  <si>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</si>
  <si>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</si>
  <si>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</si>
  <si>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</si>
  <si>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</si>
  <si>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</si>
  <si>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</si>
  <si>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</si>
  <si>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</si>
  <si>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</si>
  <si>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</si>
  <si>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</si>
  <si>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</si>
  <si>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</si>
  <si>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</si>
  <si>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</si>
  <si>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</si>
  <si>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</si>
  <si>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</si>
  <si>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</si>
  <si>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</si>
  <si>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</si>
  <si>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</si>
  <si>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</si>
  <si>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</si>
  <si>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</si>
  <si>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</si>
  <si>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</si>
  <si>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</si>
  <si>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</si>
  <si>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</si>
  <si>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</si>
  <si>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</si>
  <si>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</si>
  <si>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</si>
  <si>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</si>
  <si>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</si>
  <si>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</si>
  <si>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</si>
  <si>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</si>
  <si>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</si>
  <si>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</si>
  <si>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</si>
  <si>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</si>
  <si>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</si>
  <si>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</si>
  <si>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</si>
  <si>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</si>
  <si>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</si>
  <si>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</si>
  <si>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</si>
  <si>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</si>
  <si>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</si>
  <si>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</si>
  <si>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</si>
  <si>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</si>
  <si>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</si>
  <si>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</si>
  <si>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</si>
  <si>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</si>
  <si>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</si>
  <si>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</si>
  <si>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</si>
  <si>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</si>
  <si>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</si>
  <si>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</si>
  <si>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</si>
  <si>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</si>
  <si>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</si>
  <si>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</si>
  <si>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</si>
  <si>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</si>
  <si>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</si>
  <si>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</si>
  <si>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</si>
  <si>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</si>
  <si>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</si>
  <si>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</si>
  <si>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</si>
  <si>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</si>
  <si>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</si>
  <si>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</si>
  <si>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</si>
  <si>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</si>
  <si>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</si>
  <si>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</si>
  <si>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</si>
  <si>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</si>
  <si>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</si>
  <si>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</si>
  <si>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</si>
  <si>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</si>
  <si>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</si>
  <si>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</si>
  <si>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</si>
  <si>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</si>
  <si>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</si>
  <si>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</si>
  <si>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</si>
  <si>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</si>
  <si>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</si>
  <si>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</si>
  <si>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</si>
  <si>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</si>
  <si>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</si>
  <si>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</si>
  <si>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</si>
  <si>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</si>
  <si>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</si>
  <si>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</si>
  <si>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</si>
  <si>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</si>
  <si>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</si>
  <si>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</si>
  <si>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</si>
  <si>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</si>
  <si>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</si>
  <si>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</si>
  <si>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</si>
  <si>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</si>
  <si>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</si>
  <si>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</si>
  <si>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</si>
  <si>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</si>
  <si>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</si>
  <si>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</si>
  <si>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</si>
  <si>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</si>
  <si>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</si>
  <si>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</si>
  <si>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</si>
  <si>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</si>
  <si>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</si>
  <si>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</si>
  <si>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</si>
  <si>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</si>
  <si>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</si>
  <si>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</si>
  <si>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</si>
  <si>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</si>
  <si>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</si>
  <si>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</si>
  <si>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</si>
  <si>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</si>
  <si>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</si>
  <si>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</si>
  <si>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</si>
  <si>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</si>
  <si>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</si>
  <si>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</si>
  <si>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</si>
  <si>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</si>
  <si>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</si>
  <si>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</si>
  <si>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</si>
  <si>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</si>
  <si>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</si>
  <si>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</si>
  <si>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</si>
  <si>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</si>
  <si>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</si>
  <si>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</si>
  <si>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</si>
  <si>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</si>
  <si>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</si>
  <si>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</si>
  <si>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</si>
  <si>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</si>
  <si>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</si>
  <si>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</si>
  <si>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</si>
  <si>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</si>
  <si>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</si>
  <si>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</si>
  <si>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</si>
  <si>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</si>
  <si>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</si>
  <si>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</si>
  <si>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</si>
  <si>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</si>
  <si>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</si>
  <si>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</si>
  <si>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</si>
  <si>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</si>
  <si>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</si>
  <si>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</si>
  <si>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</si>
  <si>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</si>
  <si>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</si>
  <si>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</si>
  <si>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</si>
  <si>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</si>
  <si>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</si>
  <si>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</si>
  <si>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</si>
  <si>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</si>
  <si>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</si>
  <si>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</si>
  <si>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</si>
  <si>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</si>
  <si>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</si>
  <si>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</si>
  <si>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</si>
  <si>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</si>
  <si>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</si>
  <si>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</si>
  <si>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</si>
  <si>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</si>
  <si>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</si>
  <si>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</si>
  <si>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</si>
  <si>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</si>
  <si>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</si>
  <si>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</si>
  <si>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</si>
  <si>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</si>
  <si>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</si>
  <si>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</si>
  <si>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</si>
  <si>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</si>
  <si>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</si>
  <si>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</si>
  <si>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</si>
  <si>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</si>
  <si>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</si>
  <si>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</si>
  <si>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</si>
  <si>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</si>
  <si>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</si>
  <si>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</si>
  <si>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</si>
  <si>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</si>
  <si>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</si>
  <si>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</si>
  <si>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</si>
  <si>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</si>
  <si>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</si>
  <si>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</si>
  <si>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</si>
  <si>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</si>
  <si>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</si>
  <si>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</si>
  <si>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</si>
  <si>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</si>
  <si>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</si>
  <si>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</si>
  <si>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</si>
  <si>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</si>
  <si>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</si>
  <si>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</si>
  <si>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</si>
  <si>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</si>
  <si>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</si>
  <si>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</si>
  <si>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</si>
  <si>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</si>
  <si>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</si>
  <si>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</si>
  <si>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</si>
  <si>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</si>
  <si>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</si>
  <si>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</si>
  <si>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</si>
  <si>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</si>
  <si>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</si>
  <si>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</si>
  <si>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</si>
  <si>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</si>
  <si>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</si>
  <si>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</si>
  <si>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</si>
  <si>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</si>
  <si>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</si>
  <si>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</si>
  <si>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</si>
  <si>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</si>
  <si>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</si>
  <si>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</si>
  <si>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</si>
  <si>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</si>
  <si>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</si>
  <si>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</si>
  <si>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</si>
  <si>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</si>
  <si>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</si>
  <si>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</si>
  <si>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</si>
  <si>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</si>
  <si>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</si>
  <si>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</si>
  <si>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</si>
  <si>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</si>
  <si>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</si>
  <si>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</si>
  <si>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</si>
  <si>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</si>
  <si>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</si>
  <si>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</si>
  <si>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</si>
  <si>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</si>
  <si>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</si>
  <si>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</si>
  <si>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</si>
  <si>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</si>
  <si>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</si>
  <si>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</si>
  <si>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</si>
  <si>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</si>
  <si>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</si>
  <si>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</si>
  <si>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</si>
  <si>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</si>
  <si>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</si>
  <si>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</si>
  <si>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</si>
  <si>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</si>
  <si>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</si>
  <si>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</si>
  <si>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</si>
  <si>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</si>
  <si>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</si>
  <si>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</si>
  <si>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</si>
  <si>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</si>
  <si>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</si>
  <si>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</si>
  <si>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</si>
  <si>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</si>
  <si>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</si>
  <si>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</si>
  <si>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</si>
  <si>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</si>
  <si>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</si>
  <si>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</si>
  <si>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</si>
  <si>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</si>
  <si>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</si>
  <si>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</si>
  <si>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</si>
  <si>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</si>
  <si>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</si>
  <si>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</si>
  <si>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</si>
  <si>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</si>
  <si>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</si>
  <si>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</si>
  <si>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</si>
  <si>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</si>
  <si>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</si>
  <si>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</si>
  <si>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</si>
  <si>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</si>
  <si>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</si>
  <si>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</si>
  <si>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</si>
  <si>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</si>
  <si>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</si>
  <si>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</si>
  <si>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</si>
  <si>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</si>
  <si>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</si>
  <si>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</si>
  <si>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</si>
  <si>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</si>
  <si>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</si>
  <si>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</si>
  <si>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</si>
  <si>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</si>
  <si>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</si>
  <si>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</si>
  <si>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</si>
  <si>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</si>
  <si>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</si>
  <si>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</si>
  <si>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</si>
  <si>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</si>
  <si>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</si>
  <si>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</si>
  <si>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</si>
  <si>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</si>
  <si>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</si>
  <si>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</si>
  <si>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</si>
  <si>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</si>
  <si>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</si>
  <si>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</si>
  <si>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</si>
  <si>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</si>
  <si>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</si>
  <si>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</si>
  <si>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</si>
  <si>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</si>
  <si>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</si>
  <si>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</si>
  <si>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</si>
  <si>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</si>
  <si>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</si>
  <si>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</si>
  <si>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</si>
  <si>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</si>
  <si>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</si>
  <si>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</si>
  <si>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</si>
  <si>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</si>
  <si>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</si>
  <si>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</si>
  <si>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</si>
  <si>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</si>
  <si>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</si>
  <si>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</si>
  <si>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</si>
  <si>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</si>
  <si>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</si>
  <si>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</si>
  <si>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</si>
  <si>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</si>
  <si>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</si>
  <si>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</si>
  <si>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</si>
  <si>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</si>
  <si>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</si>
  <si>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</si>
  <si>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</si>
  <si>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</si>
  <si>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</si>
  <si>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</si>
  <si>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</si>
  <si>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</si>
  <si>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</si>
  <si>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</si>
  <si>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</si>
  <si>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</si>
  <si>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</si>
  <si>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</si>
  <si>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</si>
  <si>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</si>
  <si>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</si>
  <si>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</si>
  <si>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</si>
  <si>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</si>
  <si>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</si>
  <si>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</si>
  <si>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</si>
  <si>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</si>
  <si>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</si>
  <si>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</si>
  <si>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</si>
  <si>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</si>
  <si>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</si>
  <si>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</si>
  <si>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</si>
  <si>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</si>
  <si>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</si>
  <si>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</si>
  <si>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</si>
  <si>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</si>
  <si>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</si>
  <si>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</si>
  <si>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</si>
  <si>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</si>
  <si>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</si>
  <si>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</si>
  <si>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</si>
  <si>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</si>
  <si>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</si>
  <si>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</si>
  <si>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</si>
  <si>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</si>
  <si>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</si>
  <si>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</si>
  <si>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</si>
  <si>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</si>
  <si>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</si>
  <si>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</si>
  <si>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</si>
  <si>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</si>
  <si>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</si>
  <si>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</si>
  <si>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</si>
  <si>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</si>
  <si>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</si>
  <si>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</si>
  <si>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</si>
  <si>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</si>
  <si>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</si>
  <si>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</si>
  <si>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</si>
  <si>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</si>
  <si>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</si>
  <si>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</si>
  <si>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</si>
  <si>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</si>
  <si>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</si>
  <si>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</si>
  <si>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</si>
  <si>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</si>
  <si>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</si>
  <si>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</si>
  <si>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</si>
  <si>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</si>
  <si>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</si>
  <si>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</si>
  <si>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</si>
  <si>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</si>
  <si>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</si>
  <si>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</si>
  <si>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</si>
  <si>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</si>
  <si>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</si>
  <si>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</si>
  <si>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</si>
  <si>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</si>
  <si>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</si>
  <si>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</si>
  <si>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</si>
  <si>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</si>
  <si>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</si>
  <si>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</si>
  <si>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</si>
  <si>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</si>
  <si>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</si>
  <si>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</si>
  <si>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</si>
  <si>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</si>
  <si>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</si>
  <si>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</si>
  <si>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</si>
  <si>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</si>
  <si>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</si>
  <si>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</si>
  <si>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</si>
  <si>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</si>
  <si>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</si>
  <si>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</si>
  <si>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</si>
  <si>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</si>
  <si>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</si>
  <si>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</si>
  <si>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</si>
  <si>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</si>
  <si>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</si>
  <si>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</si>
  <si>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</si>
  <si>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</si>
  <si>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</si>
  <si>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</si>
  <si>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</si>
  <si>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</si>
  <si>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</si>
  <si>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</si>
  <si>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</si>
  <si>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</si>
  <si>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</si>
  <si>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</si>
  <si>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</si>
  <si>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</si>
  <si>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</si>
  <si>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</si>
  <si>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</si>
  <si>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</si>
  <si>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</si>
  <si>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</si>
  <si>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</si>
  <si>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</si>
  <si>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</si>
  <si>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</si>
  <si>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</si>
  <si>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</si>
  <si>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</si>
  <si>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</si>
  <si>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</si>
  <si>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</si>
  <si>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</si>
  <si>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</si>
  <si>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</si>
  <si>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</si>
  <si>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</si>
  <si>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</si>
  <si>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</si>
  <si>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</si>
  <si>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</si>
  <si>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</si>
  <si>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</si>
  <si>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</si>
  <si>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</si>
  <si>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</si>
  <si>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</si>
  <si>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</si>
  <si>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</si>
  <si>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</si>
  <si>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</si>
  <si>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</si>
  <si>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</si>
  <si>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</si>
  <si>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</si>
  <si>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</si>
  <si>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</si>
  <si>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</si>
  <si>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</si>
  <si>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</si>
  <si>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</si>
  <si>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</si>
  <si>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</si>
  <si>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</si>
  <si>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</si>
  <si>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</si>
  <si>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</si>
  <si>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</si>
  <si>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</si>
  <si>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</si>
  <si>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</si>
  <si>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</si>
  <si>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</si>
  <si>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</si>
  <si>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</si>
  <si>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</si>
  <si>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</si>
  <si>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</si>
  <si>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</si>
  <si>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</si>
  <si>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</si>
  <si>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</si>
  <si>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</si>
  <si>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</si>
  <si>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</si>
  <si>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</si>
  <si>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</si>
  <si>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</si>
  <si>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</si>
  <si>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</si>
  <si>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</si>
  <si>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</si>
  <si>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</si>
  <si>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</si>
  <si>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</si>
  <si>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</si>
  <si>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</si>
  <si>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</si>
  <si>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</si>
  <si>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</si>
  <si>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</si>
  <si>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</si>
  <si>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</si>
  <si>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</si>
  <si>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</si>
  <si>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</si>
  <si>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</si>
  <si>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</si>
  <si>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</si>
  <si>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</si>
  <si>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</si>
  <si>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</si>
  <si>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</si>
  <si>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</si>
  <si>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</si>
  <si>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</si>
  <si>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</si>
  <si>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</si>
  <si>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</si>
  <si>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</si>
  <si>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</si>
  <si>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</si>
  <si>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</si>
  <si>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</si>
  <si>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</si>
  <si>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</si>
  <si>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</si>
  <si>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</si>
  <si>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</si>
  <si>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</si>
  <si>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</si>
  <si>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</si>
  <si>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</si>
  <si>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</si>
  <si>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</si>
  <si>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</si>
  <si>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</si>
  <si>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</si>
  <si>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</si>
  <si>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</si>
  <si>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</si>
  <si>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</si>
  <si>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</si>
  <si>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</si>
  <si>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</si>
  <si>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</si>
  <si>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</si>
  <si>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</si>
  <si>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</si>
  <si>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</si>
  <si>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</si>
  <si>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</si>
  <si>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</si>
  <si>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</si>
  <si>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</si>
  <si>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</si>
  <si>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</si>
  <si>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</si>
  <si>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</si>
  <si>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</si>
  <si>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</si>
  <si>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</si>
  <si>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</si>
  <si>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</si>
  <si>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</si>
  <si>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</si>
  <si>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</si>
  <si>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</si>
  <si>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</si>
  <si>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</si>
  <si>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</si>
  <si>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</si>
  <si>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</si>
  <si>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</si>
  <si>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</si>
  <si>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</si>
  <si>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</si>
  <si>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</si>
  <si>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</si>
  <si>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</si>
  <si>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</si>
  <si>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</si>
  <si>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</si>
  <si>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</si>
  <si>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</si>
  <si>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</si>
  <si>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</si>
  <si>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</si>
  <si>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</si>
  <si>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</si>
  <si>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</si>
  <si>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</si>
  <si>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</si>
  <si>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</si>
  <si>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</si>
  <si>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</si>
  <si>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</si>
  <si>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</si>
  <si>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</si>
  <si>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</si>
  <si>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</si>
  <si>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</si>
  <si>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</si>
  <si>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</si>
  <si>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</si>
  <si>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</si>
  <si>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</si>
  <si>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</si>
  <si>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</si>
  <si>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</si>
  <si>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</si>
  <si>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</si>
  <si>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</si>
  <si>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</si>
  <si>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</si>
  <si>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</si>
  <si>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</si>
  <si>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</si>
  <si>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</si>
  <si>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</si>
  <si>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</si>
  <si>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</si>
  <si>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</si>
  <si>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</si>
  <si>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</si>
  <si>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</si>
  <si>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</si>
  <si>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</si>
  <si>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</si>
  <si>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</si>
  <si>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</si>
  <si>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</si>
  <si>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</si>
  <si>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</si>
  <si>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</si>
  <si>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</si>
  <si>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</si>
  <si>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</si>
  <si>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</si>
  <si>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</si>
  <si>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</si>
  <si>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</si>
  <si>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</si>
  <si>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</si>
  <si>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</si>
  <si>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</si>
  <si>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</si>
  <si>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</si>
  <si>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</si>
  <si>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</si>
  <si>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</si>
  <si>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</si>
  <si>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</si>
  <si>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</si>
  <si>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</si>
  <si>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</si>
  <si>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</si>
  <si>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</si>
  <si>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</si>
  <si>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</si>
  <si>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</si>
  <si>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</si>
  <si>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</si>
  <si>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</si>
  <si>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</si>
  <si>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</si>
  <si>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</si>
  <si>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</si>
  <si>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</si>
  <si>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</si>
  <si>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</si>
  <si>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</si>
  <si>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</si>
  <si>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</si>
  <si>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</si>
  <si>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</si>
  <si>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</si>
  <si>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</si>
  <si>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</si>
  <si>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</si>
  <si>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</si>
  <si>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</si>
  <si>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</si>
  <si>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</si>
  <si>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</si>
  <si>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</si>
  <si>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</si>
  <si>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</si>
  <si>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</si>
  <si>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</si>
  <si>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</si>
  <si>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</si>
  <si>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</si>
  <si>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</si>
  <si>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</si>
  <si>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</si>
  <si>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</si>
  <si>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</si>
  <si>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</si>
  <si>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</si>
  <si>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</si>
  <si>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</si>
  <si>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</si>
  <si>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</si>
  <si>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</si>
  <si>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</si>
  <si>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</si>
  <si>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</si>
  <si>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</si>
  <si>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</si>
  <si>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</si>
  <si>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</si>
  <si>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</si>
  <si>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</si>
  <si>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</si>
  <si>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</si>
  <si>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</si>
  <si>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</si>
  <si>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</si>
  <si>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</si>
  <si>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</si>
  <si>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</si>
  <si>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</si>
  <si>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</si>
  <si>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</si>
  <si>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</si>
  <si>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</si>
  <si>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</si>
  <si>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</si>
  <si>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</si>
  <si>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</si>
  <si>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</si>
  <si>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</si>
  <si>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</si>
  <si>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</si>
  <si>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</si>
  <si>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</si>
  <si>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</si>
  <si>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</si>
  <si>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</si>
  <si>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</si>
  <si>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</si>
  <si>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</si>
  <si>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</si>
  <si>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</si>
  <si>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</si>
  <si>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</si>
  <si>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</si>
  <si>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</si>
  <si>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</si>
  <si>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</si>
  <si>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</si>
  <si>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</si>
  <si>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</si>
  <si>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</si>
  <si>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</si>
  <si>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</si>
  <si>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</si>
  <si>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</si>
  <si>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</si>
  <si>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</si>
  <si>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</si>
  <si>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</si>
  <si>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</si>
  <si>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</si>
  <si>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</si>
  <si>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</si>
  <si>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</si>
  <si>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</si>
  <si>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</si>
  <si>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</si>
  <si>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</si>
  <si>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</si>
  <si>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</si>
  <si>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</si>
  <si>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</si>
  <si>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</si>
  <si>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</si>
  <si>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</si>
  <si>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</si>
  <si>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</si>
  <si>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</si>
  <si>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</si>
  <si>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</si>
  <si>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</si>
  <si>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</si>
  <si>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</si>
  <si>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</si>
  <si>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</si>
  <si>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</si>
  <si>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</si>
  <si>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</si>
  <si>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</si>
  <si>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</si>
  <si>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</si>
  <si>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</si>
  <si>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</si>
  <si>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</si>
  <si>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</si>
  <si>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</si>
  <si>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</si>
  <si>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</si>
  <si>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</si>
  <si>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</si>
  <si>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</si>
  <si>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</si>
  <si>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</si>
  <si>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</si>
  <si>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</si>
  <si>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</si>
  <si>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</si>
  <si>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</si>
  <si>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</si>
  <si>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</si>
  <si>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</si>
  <si>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</si>
  <si>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</si>
  <si>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</si>
  <si>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</si>
  <si>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</si>
  <si>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</si>
  <si>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</si>
  <si>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</si>
  <si>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</si>
  <si>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</si>
  <si>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</si>
  <si>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</si>
  <si>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</si>
  <si>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</si>
  <si>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</si>
  <si>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</si>
  <si>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</si>
  <si>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</si>
  <si>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</si>
  <si>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</si>
  <si>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</si>
  <si>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</si>
  <si>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</si>
  <si>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</si>
  <si>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</si>
  <si>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</si>
  <si>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</si>
  <si>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</si>
  <si>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</si>
  <si>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</si>
  <si>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</si>
  <si>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</si>
  <si>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</si>
  <si>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</si>
  <si>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</si>
  <si>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</si>
  <si>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</si>
  <si>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</si>
  <si>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</si>
  <si>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</si>
  <si>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</si>
  <si>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</si>
  <si>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</si>
  <si>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</si>
  <si>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</si>
  <si>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</si>
  <si>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</si>
  <si>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</si>
  <si>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</si>
  <si>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</si>
  <si>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</si>
  <si>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</si>
  <si>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</si>
  <si>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</si>
  <si>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</si>
  <si>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</si>
  <si>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</si>
  <si>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</si>
  <si>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</si>
  <si>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</si>
  <si>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</si>
  <si>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</si>
  <si>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</si>
  <si>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</si>
  <si>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</si>
  <si>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</si>
  <si>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</si>
  <si>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</si>
  <si>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</si>
  <si>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</si>
  <si>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</si>
  <si>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</si>
  <si>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</si>
  <si>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</si>
  <si>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</si>
  <si>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</si>
  <si>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</si>
  <si>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</si>
  <si>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</si>
  <si>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</si>
  <si>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</si>
  <si>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</si>
  <si>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</si>
  <si>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</si>
  <si>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</si>
  <si>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</si>
  <si>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</si>
  <si>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</si>
  <si>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</si>
  <si>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</si>
  <si>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</si>
  <si>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</si>
  <si>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</si>
  <si>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</si>
  <si>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</si>
  <si>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</si>
  <si>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</si>
  <si>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</si>
  <si>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</si>
  <si>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</si>
  <si>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</si>
  <si>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</si>
  <si>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</si>
  <si>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</si>
  <si>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</si>
  <si>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</si>
  <si>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</si>
  <si>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</si>
  <si>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</si>
  <si>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</si>
  <si>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</si>
  <si>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</si>
  <si>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</si>
  <si>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</si>
  <si>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</si>
  <si>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</si>
  <si>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</si>
  <si>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</si>
  <si>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</si>
  <si>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</si>
  <si>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</si>
  <si>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</si>
  <si>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</si>
  <si>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</si>
  <si>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</si>
  <si>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</si>
  <si>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</si>
  <si>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</si>
  <si>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</si>
  <si>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</si>
  <si>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</si>
  <si>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</si>
  <si>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</si>
  <si>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</si>
  <si>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</si>
  <si>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</si>
  <si>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</si>
  <si>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</si>
  <si>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</si>
  <si>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</si>
  <si>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</si>
  <si>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</si>
  <si>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</si>
  <si>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</si>
  <si>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</si>
  <si>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</si>
  <si>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</si>
  <si>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</si>
  <si>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</si>
  <si>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</si>
  <si>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</si>
  <si>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</si>
  <si>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</si>
  <si>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</si>
  <si>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</si>
  <si>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</si>
  <si>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</si>
  <si>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</si>
  <si>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</si>
  <si>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</si>
  <si>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</si>
  <si>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</si>
  <si>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</si>
  <si>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</si>
  <si>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</si>
  <si>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</si>
  <si>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</si>
  <si>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</si>
  <si>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</si>
  <si>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</si>
  <si>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</si>
  <si>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</si>
  <si>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</si>
  <si>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</si>
  <si>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</si>
  <si>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</si>
  <si>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</si>
  <si>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</si>
  <si>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</si>
  <si>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</si>
  <si>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</si>
  <si>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</si>
  <si>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</si>
  <si>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</si>
  <si>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</si>
  <si>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</si>
  <si>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</si>
  <si>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</si>
  <si>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</si>
  <si>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</si>
  <si>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</si>
  <si>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</si>
  <si>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</si>
  <si>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</si>
  <si>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</si>
  <si>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</si>
  <si>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</si>
  <si>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</si>
  <si>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</si>
  <si>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</si>
  <si>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</si>
  <si>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</si>
  <si>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</si>
  <si>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</si>
  <si>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</si>
  <si>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</si>
  <si>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</si>
  <si>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</si>
  <si>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</si>
  <si>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</si>
  <si>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</si>
  <si>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</si>
  <si>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</si>
  <si>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</si>
  <si>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</si>
  <si>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</si>
  <si>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</si>
  <si>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</si>
  <si>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</si>
  <si>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</si>
  <si>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</si>
  <si>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</si>
  <si>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</si>
  <si>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</si>
  <si>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</si>
  <si>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</si>
  <si>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</si>
  <si>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</si>
  <si>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</si>
  <si>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</si>
  <si>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</si>
  <si>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</si>
  <si>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</si>
  <si>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</si>
  <si>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</si>
  <si>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</si>
  <si>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</si>
  <si>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</si>
  <si>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</si>
  <si>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</si>
  <si>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</si>
  <si>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</si>
  <si>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</si>
  <si>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</si>
  <si>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</si>
  <si>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</si>
  <si>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</si>
  <si>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</si>
  <si>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</si>
  <si>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</si>
  <si>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</si>
  <si>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</si>
  <si>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</si>
  <si>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</si>
  <si>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</si>
  <si>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</si>
  <si>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</si>
  <si>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</si>
  <si>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</si>
  <si>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</si>
  <si>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</si>
  <si>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</si>
  <si>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</si>
  <si>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</si>
  <si>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</si>
  <si>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</si>
  <si>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</si>
  <si>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</si>
  <si>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</si>
  <si>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</si>
  <si>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</si>
  <si>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</si>
  <si>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</si>
  <si>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</si>
  <si>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</si>
  <si>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</si>
  <si>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</si>
  <si>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</si>
  <si>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</si>
  <si>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</si>
  <si>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</si>
  <si>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</si>
  <si>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</si>
  <si>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</si>
  <si>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</si>
  <si>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</si>
  <si>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</si>
  <si>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</si>
  <si>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</si>
  <si>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</si>
  <si>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</si>
  <si>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</si>
  <si>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</si>
  <si>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</si>
  <si>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</si>
  <si>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</si>
  <si>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</si>
  <si>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</si>
  <si>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</si>
  <si>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</si>
  <si>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</si>
  <si>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</si>
  <si>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</si>
  <si>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</si>
  <si>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</si>
  <si>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</si>
  <si>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</si>
  <si>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</si>
  <si>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</si>
  <si>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</si>
  <si>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</si>
  <si>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</si>
  <si>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</si>
  <si>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</si>
  <si>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</si>
  <si>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</si>
  <si>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</si>
  <si>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</si>
  <si>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</si>
  <si>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</si>
  <si>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</si>
  <si>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</si>
  <si>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</si>
  <si>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</si>
  <si>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</si>
  <si>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</si>
  <si>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</si>
  <si>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</si>
  <si>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</si>
  <si>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</si>
  <si>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</si>
  <si>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</si>
  <si>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</si>
  <si>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</si>
  <si>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</si>
  <si>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</si>
  <si>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</si>
  <si>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</si>
  <si>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</si>
  <si>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</si>
  <si>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</si>
  <si>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</si>
  <si>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</si>
  <si>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</si>
  <si>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</si>
  <si>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</si>
  <si>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</si>
  <si>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</si>
  <si>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</si>
  <si>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</si>
  <si>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</si>
  <si>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</si>
  <si>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</si>
  <si>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</si>
  <si>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</si>
  <si>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</si>
  <si>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</si>
  <si>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</si>
  <si>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</si>
  <si>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</si>
  <si>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</si>
  <si>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</si>
  <si>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</si>
  <si>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</si>
  <si>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</si>
  <si>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</si>
  <si>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</si>
  <si>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</si>
  <si>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</si>
  <si>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</si>
  <si>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</si>
  <si>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</si>
  <si>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</si>
  <si>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</si>
  <si>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</si>
  <si>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</si>
  <si>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</si>
  <si>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</si>
  <si>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</si>
  <si>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</si>
  <si>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</si>
  <si>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</si>
  <si>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</si>
  <si>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</si>
  <si>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</si>
  <si>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</si>
  <si>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</si>
  <si>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</si>
  <si>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</si>
  <si>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</si>
  <si>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</si>
  <si>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</si>
  <si>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</si>
  <si>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</si>
  <si>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</si>
  <si>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</si>
  <si>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</si>
  <si>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</si>
  <si>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</si>
  <si>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</si>
  <si>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</si>
  <si>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</si>
  <si>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</si>
  <si>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</si>
  <si>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</si>
  <si>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</si>
  <si>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</si>
  <si>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</si>
  <si>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</si>
  <si>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</si>
  <si>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</si>
  <si>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</si>
  <si>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</si>
  <si>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</si>
  <si>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</si>
  <si>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</si>
  <si>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</si>
  <si>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</si>
  <si>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</si>
  <si>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</si>
  <si>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</si>
  <si>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</si>
  <si>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</si>
  <si>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</si>
  <si>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</si>
  <si>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</si>
  <si>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</si>
  <si>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</si>
  <si>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</si>
  <si>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</si>
  <si>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</si>
  <si>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</si>
  <si>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</si>
  <si>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</si>
  <si>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</si>
  <si>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</si>
  <si>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</si>
  <si>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</si>
  <si>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</si>
  <si>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</si>
  <si>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</si>
  <si>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</si>
  <si>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</si>
  <si>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</si>
  <si>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</si>
  <si>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</si>
  <si>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</si>
  <si>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</si>
  <si>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</si>
  <si>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</si>
  <si>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</si>
  <si>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</si>
  <si>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</si>
  <si>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</si>
  <si>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</si>
  <si>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</si>
  <si>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</si>
  <si>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</si>
  <si>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</si>
  <si>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</si>
  <si>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</si>
  <si>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</si>
  <si>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</si>
  <si>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</si>
  <si>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</si>
  <si>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</si>
  <si>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</si>
  <si>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</si>
  <si>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</si>
  <si>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</si>
  <si>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</si>
  <si>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</si>
  <si>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</si>
  <si>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</si>
  <si>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</si>
  <si>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</si>
  <si>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</si>
  <si>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</si>
  <si>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</si>
  <si>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</si>
  <si>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</si>
  <si>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</si>
  <si>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</si>
  <si>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</si>
  <si>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</si>
  <si>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</si>
  <si>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</si>
  <si>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</si>
  <si>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</si>
  <si>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</si>
  <si>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</si>
  <si>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</si>
  <si>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</si>
  <si>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</si>
  <si>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</si>
  <si>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</si>
  <si>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</si>
  <si>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</si>
  <si>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</si>
  <si>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</si>
  <si>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</si>
  <si>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</si>
  <si>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</si>
  <si>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</si>
  <si>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</si>
  <si>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</si>
  <si>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</si>
  <si>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</si>
  <si>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</si>
  <si>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</si>
  <si>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</si>
  <si>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</si>
  <si>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</si>
  <si>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</si>
  <si>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</si>
  <si>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</si>
  <si>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</si>
  <si>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</si>
  <si>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</si>
  <si>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</si>
  <si>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</si>
  <si>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</si>
  <si>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</si>
  <si>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</si>
  <si>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</si>
  <si>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</si>
  <si>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</si>
  <si>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</si>
  <si>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</si>
  <si>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</si>
  <si>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</si>
  <si>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</si>
  <si>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</si>
  <si>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</si>
  <si>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</si>
  <si>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</si>
  <si>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</si>
  <si>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</si>
  <si>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</si>
  <si>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</si>
  <si>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</si>
  <si>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</si>
  <si>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</si>
  <si>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</si>
  <si>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</si>
  <si>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</si>
  <si>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</si>
  <si>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</si>
  <si>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</si>
  <si>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</si>
  <si>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</si>
  <si>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</si>
  <si>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</si>
  <si>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</si>
  <si>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</si>
  <si>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</si>
  <si>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</si>
  <si>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</si>
  <si>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</si>
  <si>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</si>
  <si>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</si>
  <si>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</si>
  <si>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</si>
  <si>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</si>
  <si>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</si>
  <si>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</si>
  <si>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</si>
  <si>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</si>
  <si>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</si>
  <si>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</si>
  <si>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</si>
  <si>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</si>
  <si>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</si>
  <si>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</si>
  <si>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</si>
  <si>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</si>
  <si>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</si>
  <si>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</si>
  <si>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</si>
  <si>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</si>
  <si>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</si>
  <si>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</si>
  <si>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</si>
  <si>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</si>
  <si>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</si>
  <si>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</si>
  <si>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</si>
  <si>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</si>
  <si>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</si>
  <si>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</si>
  <si>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</si>
  <si>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</si>
  <si>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</si>
  <si>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</si>
  <si>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</si>
  <si>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</si>
  <si>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</si>
  <si>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</si>
  <si>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</si>
  <si>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</si>
  <si>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</si>
  <si>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</si>
  <si>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</si>
  <si>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</si>
  <si>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</si>
  <si>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</si>
  <si>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</si>
  <si>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</si>
  <si>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</si>
  <si>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</si>
  <si>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</si>
  <si>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</si>
  <si>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</si>
  <si>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</si>
  <si>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</si>
  <si>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</si>
  <si>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</si>
  <si>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</si>
  <si>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</si>
  <si>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</si>
  <si>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</si>
  <si>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</si>
  <si>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</si>
  <si>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</si>
  <si>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</si>
  <si>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</si>
  <si>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</si>
  <si>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</si>
  <si>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</si>
  <si>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</si>
  <si>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</si>
  <si>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</si>
  <si>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</si>
  <si>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</si>
  <si>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</si>
  <si>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</si>
  <si>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</si>
  <si>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</si>
  <si>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</si>
  <si>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</si>
  <si>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</si>
  <si>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</si>
  <si>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</si>
  <si>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</si>
  <si>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</si>
  <si>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</si>
  <si>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</si>
  <si>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</si>
  <si>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</si>
  <si>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</si>
  <si>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</si>
  <si>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</si>
  <si>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</si>
  <si>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</si>
  <si>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</si>
  <si>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</si>
  <si>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</si>
  <si>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</si>
  <si>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</si>
  <si>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</si>
  <si>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</si>
  <si>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</si>
  <si>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</si>
  <si>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</si>
  <si>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</si>
  <si>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</si>
  <si>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</si>
  <si>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</si>
  <si>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</si>
  <si>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</si>
  <si>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</si>
  <si>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</si>
  <si>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</si>
  <si>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</si>
  <si>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</si>
  <si>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</si>
  <si>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</si>
  <si>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</si>
  <si>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</si>
  <si>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</si>
  <si>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</si>
  <si>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</si>
  <si>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</si>
  <si>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</si>
  <si>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</si>
  <si>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</si>
  <si>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</si>
  <si>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</si>
  <si>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</si>
  <si>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</si>
  <si>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</si>
  <si>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</si>
  <si>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</si>
  <si>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</si>
  <si>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</si>
  <si>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</si>
  <si>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</si>
  <si>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</si>
  <si>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</si>
  <si>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</si>
  <si>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</si>
  <si>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</si>
  <si>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</si>
  <si>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</si>
  <si>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</si>
  <si>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</si>
  <si>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</si>
  <si>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</si>
  <si>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</si>
  <si>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</si>
  <si>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</si>
  <si>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</si>
  <si>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</si>
  <si>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</si>
  <si>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</si>
  <si>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</si>
  <si>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</si>
  <si>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</si>
  <si>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</si>
  <si>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</si>
  <si>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</si>
  <si>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</si>
  <si>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</si>
  <si>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</si>
  <si>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</si>
  <si>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</si>
  <si>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</si>
  <si>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</si>
  <si>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</si>
  <si>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</si>
  <si>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</si>
  <si>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</si>
  <si>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</si>
  <si>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</si>
  <si>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</si>
  <si>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</si>
  <si>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</si>
  <si>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</si>
  <si>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</si>
  <si>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</si>
  <si>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</si>
  <si>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</si>
  <si>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</si>
  <si>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</si>
  <si>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</si>
  <si>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</si>
  <si>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</si>
  <si>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</si>
  <si>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</si>
  <si>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</si>
  <si>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</si>
  <si>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</si>
  <si>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</si>
  <si>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</si>
  <si>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</si>
  <si>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</si>
  <si>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</si>
  <si>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</si>
  <si>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</si>
  <si>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</si>
  <si>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</si>
  <si>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</si>
  <si>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</si>
  <si>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</si>
  <si>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</si>
  <si>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</si>
  <si>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</si>
  <si>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</si>
  <si>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</si>
  <si>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</si>
  <si>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</si>
  <si>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</si>
  <si>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</si>
  <si>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</si>
  <si>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</si>
  <si>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</si>
  <si>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</si>
  <si>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</si>
  <si>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</si>
  <si>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</si>
  <si>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</si>
  <si>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</si>
  <si>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</si>
  <si>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</si>
  <si>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</si>
  <si>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</si>
  <si>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</si>
  <si>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</si>
  <si>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</si>
  <si>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</si>
  <si>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</si>
  <si>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</si>
  <si>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</si>
  <si>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</si>
  <si>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</si>
  <si>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</si>
  <si>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</si>
  <si>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</si>
  <si>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</si>
  <si>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</si>
  <si>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</si>
  <si>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</si>
  <si>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</si>
  <si>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</si>
  <si>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</si>
  <si>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</si>
  <si>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</si>
  <si>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</si>
  <si>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</si>
  <si>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</si>
  <si>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</si>
  <si>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</si>
  <si>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</si>
  <si>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</si>
  <si>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</si>
  <si>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</si>
  <si>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</si>
  <si>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</si>
  <si>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</si>
  <si>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</si>
  <si>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</si>
  <si>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</si>
  <si>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</si>
  <si>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</si>
  <si>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</si>
  <si>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</si>
  <si>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</si>
  <si>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</si>
  <si>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</si>
  <si>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</si>
  <si>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</si>
  <si>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</si>
  <si>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</si>
  <si>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</si>
  <si>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</si>
  <si>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</si>
  <si>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</si>
  <si>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</si>
  <si>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</si>
  <si>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</si>
  <si>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</si>
  <si>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</si>
  <si>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</si>
  <si>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</si>
  <si>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</si>
  <si>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</si>
  <si>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</si>
  <si>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</si>
  <si>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</si>
  <si>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</si>
  <si>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</si>
  <si>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</si>
  <si>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</si>
  <si>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</si>
  <si>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</si>
  <si>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</si>
  <si>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</si>
  <si>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</si>
  <si>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</si>
  <si>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</si>
  <si>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</si>
  <si>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</si>
  <si>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</si>
  <si>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</si>
  <si>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</si>
  <si>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</si>
  <si>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</si>
  <si>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</si>
  <si>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</si>
  <si>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</si>
  <si>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</si>
  <si>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</si>
  <si>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</si>
  <si>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</si>
  <si>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</si>
  <si>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</si>
  <si>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</si>
  <si>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</si>
  <si>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</si>
  <si>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</si>
  <si>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</si>
  <si>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</si>
  <si>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</si>
  <si>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</si>
  <si>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</si>
  <si>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</si>
  <si>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</si>
  <si>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</si>
  <si>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</si>
  <si>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</si>
  <si>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</si>
  <si>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</si>
  <si>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</si>
  <si>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</si>
  <si>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</si>
  <si>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</si>
  <si>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</si>
  <si>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</si>
  <si>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</si>
  <si>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</si>
  <si>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</si>
  <si>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</si>
  <si>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</si>
  <si>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</si>
  <si>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</si>
  <si>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</si>
  <si>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</si>
  <si>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</si>
  <si>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</si>
  <si>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</si>
  <si>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</si>
  <si>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</si>
  <si>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</si>
  <si>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</si>
  <si>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</si>
  <si>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</si>
  <si>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</si>
  <si>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</si>
  <si>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</si>
  <si>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</si>
  <si>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</si>
  <si>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</si>
  <si>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</si>
  <si>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</si>
  <si>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</si>
  <si>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</si>
  <si>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</si>
  <si>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</si>
  <si>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</si>
  <si>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</si>
  <si>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</si>
  <si>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</si>
  <si>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</si>
  <si>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</si>
  <si>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</si>
  <si>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</si>
  <si>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</si>
  <si>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</si>
  <si>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</si>
  <si>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</si>
  <si>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</si>
  <si>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</si>
  <si>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</si>
  <si>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</si>
  <si>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</si>
  <si>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</si>
  <si>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</si>
  <si>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</si>
  <si>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</si>
  <si>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</si>
  <si>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</si>
  <si>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</si>
  <si>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</si>
  <si>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</si>
  <si>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</si>
  <si>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</si>
  <si>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</si>
  <si>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</si>
  <si>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</si>
  <si>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</si>
  <si>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</si>
  <si>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</si>
  <si>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</si>
  <si>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</si>
  <si>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</si>
  <si>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</si>
  <si>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</si>
  <si>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</si>
  <si>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</si>
  <si>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</si>
  <si>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</si>
  <si>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</si>
  <si>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</si>
  <si>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</si>
  <si>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</si>
  <si>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</si>
  <si>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</si>
  <si>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</si>
  <si>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</si>
  <si>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</si>
  <si>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</si>
  <si>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</si>
  <si>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</si>
  <si>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</si>
  <si>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</si>
  <si>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</si>
  <si>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</si>
  <si>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</si>
  <si>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</si>
  <si>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</si>
  <si>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</si>
  <si>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</si>
  <si>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</si>
  <si>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</si>
  <si>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</si>
  <si>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</si>
  <si>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</si>
  <si>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</si>
  <si>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</si>
  <si>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</si>
  <si>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</si>
  <si>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</si>
  <si>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</si>
  <si>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</si>
  <si>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</si>
  <si>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</si>
  <si>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</si>
  <si>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</si>
  <si>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</si>
  <si>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</si>
  <si>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</si>
  <si>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</si>
  <si>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</si>
  <si>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</si>
  <si>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</si>
  <si>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</si>
  <si>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</si>
  <si>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</si>
  <si>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</si>
  <si>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</si>
  <si>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</si>
  <si>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</si>
  <si>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</si>
  <si>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</si>
  <si>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</si>
  <si>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</si>
  <si>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</si>
  <si>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</si>
  <si>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</si>
  <si>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</si>
  <si>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</si>
  <si>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</si>
  <si>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</si>
  <si>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</si>
  <si>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</si>
  <si>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</si>
  <si>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</si>
  <si>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</si>
  <si>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</si>
  <si>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</si>
  <si>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</si>
  <si>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</si>
  <si>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</si>
  <si>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</si>
  <si>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</si>
  <si>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</si>
  <si>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</si>
  <si>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</si>
  <si>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</si>
  <si>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</si>
  <si>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</si>
  <si>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</si>
  <si>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</si>
  <si>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</si>
  <si>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</si>
  <si>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</si>
  <si>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</si>
  <si>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</si>
  <si>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</si>
  <si>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</si>
  <si>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</si>
  <si>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</si>
  <si>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</si>
  <si>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</si>
  <si>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</si>
  <si>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</si>
  <si>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</si>
  <si>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</si>
  <si>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</si>
  <si>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</si>
  <si>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</si>
  <si>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</si>
  <si>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</si>
  <si>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</si>
  <si>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</si>
  <si>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</si>
  <si>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</si>
  <si>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</si>
  <si>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</si>
  <si>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</si>
  <si>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</si>
  <si>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</si>
  <si>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</si>
  <si>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</si>
  <si>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</si>
  <si>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</si>
  <si>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</si>
  <si>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</si>
  <si>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</si>
  <si>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</si>
  <si>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</si>
  <si>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</si>
  <si>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</si>
  <si>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</si>
  <si>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</si>
  <si>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</si>
  <si>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</si>
  <si>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</si>
  <si>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</si>
  <si>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</si>
  <si>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</si>
  <si>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</si>
  <si>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</si>
  <si>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</si>
  <si>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</si>
  <si>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</si>
  <si>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</si>
  <si>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</si>
  <si>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</si>
  <si>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</si>
  <si>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</si>
  <si>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</si>
  <si>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</si>
  <si>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</si>
  <si>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</si>
  <si>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</si>
  <si>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</si>
  <si>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</si>
  <si>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</si>
  <si>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</si>
  <si>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</si>
  <si>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</si>
  <si>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</si>
  <si>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</si>
  <si>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</si>
  <si>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</si>
  <si>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</si>
  <si>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</si>
  <si>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</si>
  <si>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</si>
  <si>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</si>
  <si>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</si>
  <si>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</si>
  <si>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</si>
  <si>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</si>
  <si>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</si>
  <si>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</si>
  <si>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</si>
  <si>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</si>
  <si>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</si>
  <si>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</si>
  <si>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</si>
  <si>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</si>
  <si>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</si>
  <si>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</si>
  <si>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</si>
  <si>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</si>
  <si>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</si>
  <si>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</si>
  <si>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</si>
  <si>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</si>
  <si>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</si>
  <si>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</si>
  <si>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</si>
  <si>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</si>
  <si>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</si>
  <si>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</si>
  <si>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</si>
  <si>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</si>
  <si>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</si>
  <si>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</si>
  <si>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</si>
  <si>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</si>
  <si>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</si>
  <si>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</si>
  <si>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</si>
  <si>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</si>
  <si>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</si>
  <si>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</si>
  <si>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</si>
  <si>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</si>
  <si>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</si>
  <si>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</si>
  <si>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</si>
  <si>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</si>
  <si>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</si>
  <si>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</si>
  <si>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</si>
  <si>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</si>
  <si>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</si>
  <si>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</si>
  <si>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</si>
  <si>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</si>
  <si>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</si>
  <si>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</si>
  <si>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</si>
  <si>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</si>
  <si>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</si>
  <si>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</si>
  <si>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</si>
  <si>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</si>
  <si>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</si>
  <si>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</si>
  <si>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</si>
  <si>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</si>
  <si>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</si>
  <si>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</si>
  <si>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</si>
  <si>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</si>
  <si>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</si>
  <si>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</si>
  <si>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</si>
  <si>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</si>
  <si>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</si>
  <si>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</si>
  <si>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</si>
  <si>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</si>
  <si>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</si>
  <si>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</si>
  <si>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</si>
  <si>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</si>
  <si>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</si>
  <si>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</si>
  <si>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</si>
  <si>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</si>
  <si>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</si>
  <si>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</si>
  <si>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</si>
  <si>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</si>
  <si>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</si>
  <si>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</si>
  <si>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</si>
  <si>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</si>
  <si>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</si>
  <si>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</si>
  <si>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</si>
  <si>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</si>
  <si>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</si>
  <si>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</si>
  <si>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</si>
  <si>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</si>
  <si>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</si>
  <si>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</si>
  <si>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</si>
  <si>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</si>
  <si>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</si>
  <si>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</si>
  <si>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</si>
  <si>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</si>
  <si>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</si>
  <si>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</si>
  <si>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</si>
  <si>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</si>
  <si>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</si>
  <si>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</si>
  <si>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</si>
  <si>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</si>
  <si>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</si>
  <si>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</si>
  <si>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</si>
  <si>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</si>
  <si>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</si>
  <si>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</si>
  <si>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</si>
  <si>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</si>
  <si>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</si>
  <si>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</si>
  <si>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</si>
  <si>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</si>
  <si>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</si>
  <si>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</si>
  <si>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</si>
  <si>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</si>
  <si>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</si>
  <si>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</si>
  <si>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</si>
  <si>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</si>
  <si>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</si>
  <si>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</si>
  <si>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</si>
  <si>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</si>
  <si>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</si>
  <si>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</si>
  <si>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</si>
  <si>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</si>
  <si>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</si>
  <si>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</si>
  <si>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</si>
  <si>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</si>
  <si>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</si>
  <si>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</si>
  <si>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</si>
  <si>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</si>
  <si>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</si>
  <si>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</si>
  <si>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</si>
  <si>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</si>
  <si>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</si>
  <si>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</si>
  <si>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</si>
  <si>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</si>
  <si>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</si>
  <si>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</si>
  <si>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</si>
  <si>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</si>
  <si>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</si>
  <si>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</si>
  <si>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</si>
  <si>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</si>
  <si>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</si>
  <si>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</si>
  <si>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</si>
  <si>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</si>
  <si>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</si>
  <si>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</si>
  <si>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</si>
  <si>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</si>
  <si>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</si>
  <si>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</si>
  <si>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</si>
  <si>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</si>
  <si>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</si>
  <si>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</si>
  <si>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</si>
  <si>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</si>
  <si>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</si>
  <si>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</si>
  <si>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</si>
  <si>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</si>
  <si>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</si>
  <si>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</si>
  <si>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</si>
  <si>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</si>
  <si>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</si>
  <si>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</si>
  <si>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</si>
  <si>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</si>
  <si>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</si>
  <si>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</si>
  <si>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</si>
  <si>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</si>
  <si>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</si>
  <si>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</si>
  <si>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</si>
  <si>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</si>
  <si>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</si>
  <si>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</si>
  <si>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</si>
  <si>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</si>
  <si>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</si>
  <si>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</si>
  <si>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</si>
  <si>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</si>
  <si>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</si>
  <si>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</si>
  <si>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</si>
  <si>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</si>
  <si>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</si>
  <si>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</si>
  <si>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</si>
  <si>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</si>
  <si>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</si>
  <si>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</si>
  <si>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</si>
  <si>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</si>
  <si>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</si>
  <si>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</si>
  <si>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</si>
  <si>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</si>
  <si>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</si>
  <si>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</si>
  <si>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</si>
  <si>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</si>
  <si>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</si>
  <si>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</si>
  <si>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</si>
  <si>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</si>
  <si>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</si>
  <si>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</si>
  <si>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</si>
  <si>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</si>
  <si>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</si>
  <si>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</si>
  <si>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</si>
  <si>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</si>
  <si>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</si>
  <si>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</si>
  <si>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</si>
  <si>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</si>
  <si>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</si>
  <si>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</si>
  <si>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</si>
  <si>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</si>
  <si>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</si>
  <si>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</si>
  <si>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</si>
  <si>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</si>
  <si>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</si>
  <si>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</si>
  <si>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</si>
  <si>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</si>
  <si>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</si>
  <si>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</si>
  <si>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</si>
  <si>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</si>
  <si>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</si>
  <si>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</si>
  <si>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</si>
  <si>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</si>
  <si>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</si>
  <si>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</si>
  <si>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</si>
  <si>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</si>
  <si>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</si>
  <si>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</si>
  <si>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</si>
  <si>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</si>
  <si>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</si>
  <si>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</si>
  <si>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</si>
  <si>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</si>
  <si>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</si>
  <si>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</si>
  <si>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</si>
  <si>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</si>
  <si>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</si>
  <si>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</si>
  <si>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</si>
  <si>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</si>
  <si>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</si>
  <si>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</si>
  <si>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</si>
  <si>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</si>
  <si>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</si>
  <si>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</si>
  <si>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</si>
  <si>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</si>
  <si>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</si>
  <si>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</si>
  <si>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</si>
  <si>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</si>
  <si>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</si>
  <si>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</si>
  <si>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</si>
  <si>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</si>
  <si>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</si>
  <si>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</si>
  <si>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</si>
  <si>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</si>
  <si>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</si>
  <si>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</si>
  <si>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</si>
  <si>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</si>
  <si>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</si>
  <si>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</si>
  <si>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</si>
  <si>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</si>
  <si>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</si>
  <si>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</si>
  <si>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</si>
  <si>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</si>
  <si>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</si>
  <si>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</si>
  <si>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</si>
  <si>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</si>
  <si>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</si>
  <si>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</si>
  <si>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</si>
  <si>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</si>
  <si>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</si>
  <si>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</si>
  <si>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</si>
  <si>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</si>
  <si>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</si>
  <si>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</si>
  <si>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</si>
  <si>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</si>
  <si>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</si>
  <si>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</si>
  <si>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</si>
  <si>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</si>
  <si>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</si>
  <si>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</si>
  <si>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</si>
  <si>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</si>
  <si>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</si>
  <si>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</si>
  <si>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</si>
  <si>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</si>
  <si>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</si>
  <si>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</si>
  <si>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</si>
  <si>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</si>
  <si>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</si>
  <si>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</si>
  <si>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</si>
  <si>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</si>
  <si>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</si>
  <si>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</si>
  <si>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</si>
  <si>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</si>
  <si>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</si>
  <si>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</si>
  <si>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</si>
  <si>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</si>
  <si>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</si>
  <si>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</si>
  <si>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</si>
  <si>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</si>
  <si>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</si>
  <si>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</si>
  <si>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</si>
  <si>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</si>
  <si>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</si>
  <si>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</si>
  <si>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</si>
  <si>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</si>
  <si>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</si>
  <si>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</si>
  <si>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</si>
  <si>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</si>
  <si>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</si>
  <si>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</si>
  <si>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</si>
  <si>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</si>
  <si>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</si>
  <si>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</si>
  <si>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</si>
  <si>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</si>
  <si>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</si>
  <si>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</si>
  <si>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</si>
  <si>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</si>
  <si>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</si>
  <si>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</si>
  <si>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</si>
  <si>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</si>
  <si>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</si>
  <si>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</si>
  <si>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</si>
  <si>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</si>
  <si>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</si>
  <si>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</si>
  <si>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</si>
  <si>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</si>
  <si>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</si>
  <si>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</si>
  <si>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</si>
  <si>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</si>
  <si>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</si>
  <si>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</si>
  <si>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</si>
  <si>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</si>
  <si>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</si>
  <si>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</si>
  <si>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</si>
  <si>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</si>
  <si>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</si>
  <si>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</si>
  <si>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</si>
  <si>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</si>
  <si>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</si>
  <si>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</si>
  <si>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</si>
  <si>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</si>
  <si>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</si>
  <si>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</si>
  <si>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</si>
  <si>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</si>
  <si>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</si>
  <si>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</si>
  <si>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</si>
  <si>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</si>
  <si>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</si>
  <si>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</si>
  <si>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</si>
  <si>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</si>
  <si>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</si>
  <si>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</si>
  <si>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</si>
  <si>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</si>
  <si>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</si>
  <si>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</si>
  <si>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</si>
  <si>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</si>
  <si>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</si>
  <si>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</si>
  <si>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</si>
  <si>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</si>
  <si>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</si>
  <si>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</si>
  <si>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</si>
  <si>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</si>
  <si>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</si>
  <si>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</si>
  <si>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</si>
  <si>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</si>
  <si>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</si>
  <si>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</si>
  <si>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</si>
  <si>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</si>
  <si>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</si>
  <si>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</si>
  <si>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</si>
  <si>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</si>
  <si>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</si>
  <si>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</si>
  <si>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</si>
  <si>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</si>
  <si>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</si>
  <si>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</si>
  <si>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</si>
  <si>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</si>
  <si>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</si>
  <si>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</si>
  <si>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</si>
  <si>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</si>
  <si>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</si>
  <si>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</si>
  <si>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</si>
  <si>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</si>
  <si>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</si>
  <si>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</si>
  <si>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</si>
  <si>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</si>
  <si>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</si>
  <si>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</si>
  <si>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</si>
  <si>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</si>
  <si>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</si>
  <si>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</si>
  <si>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</si>
  <si>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</si>
  <si>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</si>
  <si>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</si>
  <si>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</si>
  <si>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</si>
  <si>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</si>
  <si>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</si>
  <si>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</si>
  <si>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</si>
  <si>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</si>
  <si>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</si>
  <si>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</si>
  <si>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</si>
  <si>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</si>
  <si>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</si>
  <si>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</si>
  <si>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</si>
  <si>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</si>
  <si>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</si>
  <si>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</si>
  <si>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</si>
  <si>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</si>
  <si>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</si>
  <si>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</si>
  <si>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</si>
  <si>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</si>
  <si>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</si>
  <si>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</si>
  <si>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</si>
  <si>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</si>
  <si>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</si>
  <si>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</si>
  <si>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</si>
  <si>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</si>
  <si>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</si>
  <si>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</si>
  <si>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</si>
  <si>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</si>
  <si>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</si>
  <si>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</si>
  <si>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</si>
  <si>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</si>
  <si>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</si>
  <si>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</si>
  <si>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</si>
  <si>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</si>
  <si>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</si>
  <si>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</si>
  <si>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</si>
  <si>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</si>
  <si>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</si>
  <si>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</si>
  <si>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</si>
  <si>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</si>
  <si>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</si>
  <si>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</si>
  <si>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</si>
  <si>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</si>
  <si>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</si>
  <si>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</si>
  <si>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</si>
  <si>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</si>
  <si>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</si>
  <si>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</si>
  <si>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</si>
  <si>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</si>
  <si>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</si>
  <si>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</si>
  <si>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</si>
  <si>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</si>
  <si>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</si>
  <si>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</si>
  <si>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</si>
  <si>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</si>
  <si>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</si>
  <si>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</si>
  <si>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</si>
  <si>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</si>
  <si>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</si>
  <si>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</si>
  <si>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</si>
  <si>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</si>
  <si>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</si>
  <si>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</si>
  <si>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</si>
  <si>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</si>
  <si>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</si>
  <si>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</si>
  <si>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</si>
  <si>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</si>
  <si>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</si>
  <si>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</si>
  <si>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</si>
  <si>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</si>
  <si>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</si>
  <si>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</si>
  <si>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</si>
  <si>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</si>
  <si>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</si>
  <si>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</si>
  <si>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</si>
  <si>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</si>
  <si>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</si>
  <si>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</si>
  <si>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</si>
  <si>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</si>
  <si>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</si>
  <si>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</si>
  <si>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</si>
  <si>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</si>
  <si>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</si>
  <si>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</si>
  <si>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</si>
  <si>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</si>
  <si>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</si>
  <si>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</si>
  <si>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</si>
  <si>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</si>
  <si>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</si>
  <si>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</si>
  <si>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</si>
  <si>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</si>
  <si>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</si>
  <si>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</si>
  <si>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</si>
  <si>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</si>
  <si>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</si>
  <si>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</si>
  <si>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</si>
  <si>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</si>
  <si>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</si>
  <si>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</si>
  <si>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</si>
  <si>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</si>
  <si>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</si>
  <si>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</si>
  <si>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</si>
  <si>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</si>
  <si>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</si>
  <si>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</si>
  <si>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</si>
  <si>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</si>
  <si>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</si>
  <si>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</si>
  <si>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</si>
  <si>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</si>
  <si>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</si>
  <si>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</si>
  <si>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</si>
  <si>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</si>
  <si>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</si>
  <si>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</si>
  <si>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</si>
  <si>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</si>
  <si>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</si>
  <si>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</si>
  <si>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</si>
  <si>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</si>
  <si>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</si>
  <si>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</si>
  <si>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</si>
  <si>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</si>
  <si>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</si>
  <si>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</si>
  <si>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</si>
  <si>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</si>
  <si>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</si>
  <si>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</si>
  <si>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</si>
  <si>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</si>
  <si>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</si>
  <si>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</si>
  <si>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</si>
  <si>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</si>
  <si>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</si>
  <si>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</si>
  <si>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</si>
  <si>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</si>
  <si>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</si>
  <si>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</si>
  <si>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</si>
  <si>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</si>
  <si>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</si>
  <si>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</si>
  <si>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</si>
  <si>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</si>
  <si>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</si>
  <si>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</si>
  <si>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</si>
  <si>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</si>
  <si>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</si>
  <si>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</si>
  <si>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</si>
  <si>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</si>
  <si>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</si>
  <si>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</si>
  <si>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</si>
  <si>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</si>
  <si>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</si>
  <si>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</si>
  <si>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</si>
  <si>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</si>
  <si>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</si>
  <si>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</si>
  <si>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</si>
  <si>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</si>
  <si>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</si>
  <si>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</si>
  <si>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</si>
  <si>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</si>
  <si>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</si>
  <si>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</si>
  <si>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</si>
  <si>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</si>
  <si>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</si>
  <si>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</si>
  <si>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</si>
  <si>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</si>
  <si>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</si>
  <si>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</si>
  <si>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</si>
  <si>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</si>
  <si>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</si>
  <si>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</si>
  <si>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</si>
  <si>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</si>
  <si>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</si>
  <si>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</si>
  <si>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</si>
  <si>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</si>
  <si>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</si>
  <si>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</si>
  <si>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</si>
  <si>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</si>
  <si>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</si>
  <si>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</si>
  <si>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</si>
  <si>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</si>
  <si>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</si>
  <si>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</si>
  <si>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</si>
  <si>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</si>
  <si>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</si>
  <si>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</si>
  <si>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</si>
  <si>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</si>
  <si>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</si>
  <si>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</si>
  <si>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</si>
  <si>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</si>
  <si>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</si>
  <si>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</si>
  <si>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</si>
  <si>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</si>
  <si>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</si>
  <si>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</si>
  <si>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</si>
  <si>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</si>
  <si>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</si>
  <si>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</si>
  <si>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</si>
  <si>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</si>
  <si>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</si>
  <si>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</si>
  <si>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</si>
  <si>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</si>
  <si>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</si>
  <si>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</si>
  <si>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</si>
  <si>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</si>
  <si>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</si>
  <si>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</si>
  <si>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</si>
  <si>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</si>
  <si>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</si>
  <si>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</si>
  <si>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</si>
  <si>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</si>
  <si>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</si>
  <si>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</si>
  <si>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</si>
  <si>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</si>
  <si>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</si>
  <si>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</si>
  <si>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</si>
  <si>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</si>
  <si>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</si>
  <si>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</si>
  <si>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</si>
  <si>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</si>
  <si>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</si>
  <si>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</si>
  <si>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</si>
  <si>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</si>
  <si>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</si>
  <si>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</si>
  <si>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</si>
  <si>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</si>
  <si>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</si>
  <si>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</si>
  <si>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</si>
  <si>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</si>
  <si>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</si>
  <si>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</si>
  <si>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</si>
  <si>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</si>
  <si>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</si>
  <si>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</si>
  <si>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</si>
  <si>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</si>
  <si>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</si>
  <si>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</si>
  <si>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</si>
  <si>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</si>
  <si>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</si>
  <si>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</si>
  <si>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</si>
  <si>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</si>
  <si>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</si>
  <si>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</si>
  <si>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</si>
  <si>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</si>
  <si>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</si>
  <si>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</si>
  <si>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</si>
  <si>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</si>
  <si>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</si>
  <si>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</si>
  <si>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</si>
  <si>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</si>
  <si>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</si>
  <si>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</si>
  <si>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</si>
  <si>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</si>
  <si>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</si>
  <si>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</si>
  <si>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</si>
  <si>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</si>
  <si>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</si>
  <si>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</si>
  <si>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</si>
  <si>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</si>
  <si>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</si>
  <si>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</si>
  <si>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</si>
  <si>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</si>
  <si>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</si>
  <si>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</si>
  <si>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</si>
  <si>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</si>
  <si>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</si>
  <si>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</si>
  <si>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</si>
  <si>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</si>
  <si>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</si>
  <si>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</si>
  <si>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</si>
  <si>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</si>
  <si>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</si>
  <si>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</si>
  <si>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</si>
  <si>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</si>
  <si>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</si>
  <si>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</si>
  <si>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</si>
  <si>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</si>
  <si>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</si>
  <si>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</si>
  <si>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</si>
  <si>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</si>
  <si>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</si>
  <si>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</si>
  <si>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</si>
  <si>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</si>
  <si>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</si>
  <si>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</si>
  <si>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</si>
  <si>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</si>
  <si>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</si>
  <si>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</si>
  <si>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</si>
  <si>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</si>
  <si>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</si>
  <si>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</si>
  <si>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</si>
  <si>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</si>
  <si>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</si>
  <si>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</si>
  <si>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</si>
  <si>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</si>
  <si>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</si>
  <si>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</si>
  <si>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</si>
  <si>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</si>
  <si>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</si>
  <si>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</si>
  <si>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</si>
  <si>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</si>
  <si>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</si>
  <si>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</si>
  <si>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</si>
  <si>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</si>
  <si>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</si>
  <si>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</si>
  <si>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</si>
  <si>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</si>
  <si>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</si>
  <si>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</si>
  <si>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</si>
  <si>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</si>
  <si>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</si>
  <si>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</si>
  <si>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</si>
  <si>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</si>
  <si>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</si>
  <si>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</si>
  <si>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</si>
  <si>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</si>
  <si>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</si>
  <si>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</si>
  <si>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</si>
  <si>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</si>
  <si>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</si>
  <si>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</si>
  <si>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</si>
  <si>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</si>
  <si>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</si>
  <si>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</si>
  <si>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</si>
  <si>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</si>
  <si>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</si>
  <si>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</si>
  <si>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</si>
  <si>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</si>
  <si>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</si>
  <si>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</si>
  <si>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</si>
  <si>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</si>
  <si>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</si>
  <si>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</si>
  <si>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</si>
  <si>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</si>
  <si>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</si>
  <si>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</si>
  <si>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</si>
  <si>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</si>
  <si>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</si>
  <si>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</si>
  <si>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</si>
  <si>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</si>
  <si>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</si>
  <si>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</si>
  <si>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</si>
  <si>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</si>
  <si>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</si>
  <si>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</si>
  <si>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</si>
  <si>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</si>
  <si>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</si>
  <si>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</si>
  <si>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</si>
  <si>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</si>
  <si>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</si>
  <si>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</si>
  <si>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</si>
  <si>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</si>
  <si>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</si>
  <si>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</si>
  <si>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</si>
  <si>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</si>
  <si>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</si>
  <si>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</si>
  <si>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</si>
  <si>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</si>
  <si>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</si>
  <si>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</si>
  <si>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</si>
  <si>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</si>
  <si>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</si>
  <si>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</si>
  <si>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</si>
  <si>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</si>
  <si>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</si>
  <si>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</si>
  <si>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</si>
  <si>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</si>
  <si>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</si>
  <si>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</si>
  <si>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</si>
  <si>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</si>
  <si>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</si>
  <si>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</si>
  <si>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</si>
  <si>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</si>
  <si>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</si>
  <si>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</si>
  <si>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</si>
  <si>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</si>
  <si>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</si>
  <si>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</si>
  <si>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</si>
  <si>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</si>
  <si>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</si>
  <si>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</si>
  <si>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</si>
  <si>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</si>
  <si>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</si>
  <si>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</si>
  <si>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</si>
  <si>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</si>
  <si>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</si>
  <si>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</si>
  <si>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</si>
  <si>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</si>
  <si>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</si>
  <si>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</si>
  <si>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</si>
  <si>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</si>
  <si>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</si>
  <si>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</si>
  <si>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</si>
  <si>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</si>
  <si>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</si>
  <si>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</si>
  <si>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</si>
  <si>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</si>
  <si>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</si>
  <si>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</si>
  <si>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</si>
  <si>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</si>
  <si>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</si>
  <si>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</si>
  <si>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</si>
  <si>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</si>
  <si>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</si>
  <si>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</si>
  <si>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</si>
  <si>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</si>
  <si>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</si>
  <si>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</si>
  <si>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</si>
  <si>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</si>
  <si>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</si>
  <si>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</si>
  <si>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</si>
  <si>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</si>
  <si>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</si>
  <si>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</si>
  <si>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</si>
  <si>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</si>
  <si>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</si>
  <si>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</si>
  <si>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</si>
  <si>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</si>
  <si>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</si>
  <si>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</si>
  <si>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</si>
  <si>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</si>
  <si>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</si>
  <si>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</si>
  <si>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</si>
  <si>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</si>
  <si>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</si>
  <si>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</si>
  <si>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</si>
  <si>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</si>
  <si>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</si>
  <si>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</si>
  <si>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</si>
  <si>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</si>
  <si>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</si>
  <si>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</si>
  <si>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</si>
  <si>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</si>
  <si>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</si>
  <si>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</si>
  <si>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</si>
  <si>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</si>
  <si>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</si>
  <si>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</si>
  <si>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</si>
  <si>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</si>
  <si>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</si>
  <si>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</si>
  <si>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</si>
  <si>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</si>
  <si>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</si>
  <si>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</si>
  <si>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</si>
  <si>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</si>
  <si>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</si>
  <si>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</si>
  <si>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</si>
  <si>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</si>
  <si>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</si>
  <si>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</si>
  <si>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</si>
  <si>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</si>
  <si>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</si>
  <si>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</si>
  <si>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</si>
  <si>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</si>
  <si>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</si>
  <si>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</si>
  <si>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</si>
  <si>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</si>
  <si>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</si>
  <si>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</si>
  <si>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</si>
  <si>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</si>
  <si>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</si>
  <si>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</si>
  <si>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</si>
  <si>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</si>
  <si>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</si>
  <si>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</si>
  <si>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</si>
  <si>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</si>
  <si>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</si>
  <si>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</si>
  <si>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</si>
  <si>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</si>
  <si>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</si>
  <si>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</si>
  <si>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</si>
  <si>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</si>
  <si>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</si>
  <si>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</si>
  <si>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</si>
  <si>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</si>
  <si>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</si>
  <si>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</si>
  <si>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</si>
  <si>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</si>
  <si>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</si>
  <si>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</si>
  <si>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</si>
  <si>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</si>
  <si>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</si>
  <si>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</si>
  <si>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</si>
  <si>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</si>
  <si>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</si>
  <si>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</si>
  <si>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</si>
  <si>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</si>
  <si>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</si>
  <si>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</si>
  <si>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</si>
  <si>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</si>
  <si>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</si>
  <si>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</si>
  <si>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</si>
  <si>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</si>
  <si>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</si>
  <si>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</si>
  <si>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</si>
  <si>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</si>
  <si>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</si>
  <si>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</si>
  <si>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</si>
  <si>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</si>
  <si>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</si>
  <si>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</si>
  <si>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</si>
  <si>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</si>
  <si>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</si>
  <si>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</si>
  <si>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</si>
  <si>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</si>
  <si>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</si>
  <si>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</si>
  <si>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</si>
  <si>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</si>
  <si>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</si>
  <si>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</si>
  <si>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</si>
  <si>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</si>
  <si>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</si>
  <si>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</si>
  <si>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</si>
  <si>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</si>
  <si>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</si>
  <si>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</si>
  <si>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</si>
  <si>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</si>
  <si>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</si>
  <si>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</si>
  <si>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</si>
  <si>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</si>
  <si>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</si>
  <si>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</si>
  <si>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</si>
  <si>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</si>
  <si>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</si>
  <si>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</si>
  <si>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</si>
  <si>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</si>
  <si>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</si>
  <si>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</si>
  <si>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</si>
  <si>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</si>
  <si>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</si>
  <si>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</si>
  <si>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</si>
  <si>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</si>
  <si>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</si>
  <si>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</si>
  <si>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</si>
  <si>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</si>
  <si>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</si>
  <si>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</si>
  <si>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</si>
  <si>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</si>
  <si>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</si>
  <si>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</si>
  <si>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</si>
  <si>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</si>
  <si>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</si>
  <si>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</si>
  <si>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</si>
  <si>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</si>
  <si>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</si>
  <si>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</si>
  <si>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</si>
  <si>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</si>
  <si>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</si>
  <si>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</si>
  <si>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</si>
  <si>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</si>
  <si>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</si>
  <si>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</si>
  <si>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</si>
  <si>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</si>
  <si>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</si>
  <si>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</si>
  <si>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</si>
  <si>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</si>
  <si>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</si>
  <si>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</si>
  <si>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</si>
  <si>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</si>
  <si>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</si>
  <si>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</si>
  <si>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</si>
  <si>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</si>
  <si>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</si>
  <si>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</si>
  <si>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</si>
  <si>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</si>
  <si>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</si>
  <si>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</si>
  <si>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</si>
  <si>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</si>
  <si>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</si>
  <si>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</si>
  <si>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</si>
  <si>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</si>
  <si>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</si>
  <si>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</si>
  <si>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</si>
  <si>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</si>
  <si>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</si>
  <si>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</si>
  <si>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</si>
  <si>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</si>
  <si>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</si>
  <si>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</si>
  <si>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</si>
  <si>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</si>
  <si>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</si>
  <si>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</si>
  <si>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</si>
  <si>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</si>
  <si>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</si>
  <si>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</si>
  <si>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</si>
  <si>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</si>
  <si>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</si>
  <si>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</si>
  <si>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</si>
  <si>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</si>
  <si>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</si>
  <si>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</si>
  <si>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</si>
  <si>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</si>
  <si>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</si>
  <si>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</si>
  <si>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</si>
  <si>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</si>
  <si>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</si>
  <si>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</si>
  <si>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</si>
  <si>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</si>
  <si>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</si>
  <si>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</si>
  <si>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</si>
  <si>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</si>
  <si>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</si>
  <si>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</si>
  <si>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</si>
  <si>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</si>
  <si>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</si>
  <si>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</si>
  <si>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</si>
  <si>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</si>
  <si>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</si>
  <si>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</si>
  <si>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</si>
  <si>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</si>
  <si>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</si>
  <si>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</si>
  <si>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</si>
  <si>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</si>
  <si>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</si>
  <si>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</si>
  <si>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</si>
  <si>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</si>
  <si>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</si>
  <si>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</si>
  <si>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</si>
  <si>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</si>
  <si>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</si>
  <si>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</si>
  <si>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</si>
  <si>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</si>
  <si>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</si>
  <si>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</si>
  <si>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</si>
  <si>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</si>
  <si>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</si>
  <si>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</si>
  <si>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</si>
  <si>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</si>
  <si>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</si>
  <si>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</si>
  <si>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</si>
  <si>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</si>
  <si>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</si>
  <si>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</si>
  <si>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</si>
  <si>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</si>
  <si>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</si>
  <si>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</si>
  <si>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</si>
  <si>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</si>
  <si>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</si>
  <si>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</si>
  <si>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</si>
  <si>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</si>
  <si>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</si>
  <si>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</si>
  <si>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</si>
  <si>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</si>
  <si>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</si>
  <si>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</si>
  <si>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</si>
  <si>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</si>
  <si>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</si>
  <si>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</si>
  <si>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</si>
  <si>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</si>
  <si>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</si>
  <si>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</si>
  <si>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</si>
  <si>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</si>
  <si>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</si>
  <si>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</si>
  <si>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</si>
  <si>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</si>
  <si>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</si>
  <si>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</si>
  <si>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</si>
  <si>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</si>
  <si>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</si>
  <si>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</si>
  <si>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</si>
  <si>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</si>
  <si>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</si>
  <si>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</si>
  <si>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</si>
  <si>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</si>
  <si>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</si>
  <si>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</si>
  <si>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</si>
  <si>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</si>
  <si>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</si>
  <si>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</si>
  <si>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</si>
  <si>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</si>
  <si>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</si>
  <si>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</si>
  <si>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</si>
  <si>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</si>
  <si>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</si>
  <si>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</si>
  <si>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</si>
  <si>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</si>
  <si>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</si>
  <si>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</si>
  <si>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</si>
  <si>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</si>
  <si>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</si>
  <si>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</si>
  <si>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</si>
  <si>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</si>
  <si>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</si>
  <si>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</si>
  <si>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</si>
  <si>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</si>
  <si>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</si>
  <si>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</si>
  <si>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</si>
  <si>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</si>
  <si>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</si>
  <si>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</si>
  <si>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</si>
  <si>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</si>
  <si>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</si>
  <si>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</si>
  <si>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</si>
  <si>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</si>
  <si>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</si>
  <si>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</si>
  <si>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</si>
  <si>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</si>
  <si>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</si>
  <si>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</si>
  <si>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</si>
  <si>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</si>
  <si>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</si>
  <si>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</si>
  <si>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</si>
  <si>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</si>
  <si>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</si>
  <si>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</si>
  <si>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</si>
  <si>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</si>
  <si>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</si>
  <si>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</si>
  <si>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</si>
  <si>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</si>
  <si>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</si>
  <si>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</si>
  <si>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</si>
  <si>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</si>
  <si>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</si>
  <si>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</si>
  <si>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</si>
  <si>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</si>
  <si>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</si>
  <si>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</si>
  <si>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</si>
  <si>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</si>
  <si>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</si>
  <si>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</si>
  <si>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</si>
  <si>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</si>
  <si>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</si>
  <si>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</si>
  <si>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</si>
  <si>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</si>
  <si>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</si>
  <si>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</si>
  <si>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</si>
  <si>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</si>
  <si>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</si>
  <si>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</si>
  <si>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</si>
  <si>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</si>
  <si>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</si>
  <si>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</si>
  <si>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</si>
  <si>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</si>
  <si>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</si>
  <si>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</si>
  <si>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</si>
  <si>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</si>
  <si>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</si>
  <si>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</si>
  <si>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</si>
  <si>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</si>
  <si>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</si>
  <si>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</si>
  <si>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</si>
  <si>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</si>
  <si>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</si>
  <si>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</si>
  <si>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</si>
  <si>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</si>
  <si>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</si>
  <si>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</si>
  <si>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</si>
  <si>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</si>
  <si>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</si>
  <si>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</si>
  <si>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</si>
  <si>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</si>
  <si>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</si>
  <si>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</si>
  <si>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</si>
  <si>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</si>
  <si>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</si>
  <si>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</si>
  <si>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</si>
  <si>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</si>
  <si>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</si>
  <si>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</si>
  <si>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</si>
  <si>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</si>
  <si>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</si>
  <si>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</si>
  <si>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</si>
  <si>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</si>
  <si>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</si>
  <si>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</si>
  <si>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</si>
  <si>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</si>
  <si>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</si>
  <si>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</si>
  <si>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</si>
  <si>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</si>
  <si>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</si>
  <si>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</si>
  <si>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</si>
  <si>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</si>
  <si>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</si>
  <si>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</si>
  <si>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</si>
  <si>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</si>
  <si>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</si>
  <si>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</si>
  <si>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</si>
  <si>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</si>
  <si>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</si>
  <si>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</si>
  <si>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</si>
  <si>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</si>
  <si>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</si>
  <si>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</si>
  <si>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</si>
  <si>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</si>
  <si>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</si>
  <si>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</si>
  <si>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</si>
  <si>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</si>
  <si>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</si>
  <si>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</si>
  <si>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</si>
  <si>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</si>
  <si>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</si>
  <si>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</si>
  <si>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</si>
  <si>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</si>
  <si>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</si>
  <si>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</si>
  <si>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</si>
  <si>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</si>
  <si>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</si>
  <si>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</si>
  <si>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</si>
  <si>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</si>
  <si>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</si>
  <si>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</si>
  <si>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</si>
  <si>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</si>
  <si>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</si>
  <si>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</si>
  <si>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</si>
  <si>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</si>
  <si>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</si>
  <si>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</si>
  <si>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</si>
  <si>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</si>
  <si>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</si>
  <si>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</si>
  <si>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</si>
  <si>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</si>
  <si>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</si>
  <si>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</si>
  <si>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</si>
  <si>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</si>
  <si>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</si>
  <si>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</si>
  <si>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</si>
  <si>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</si>
  <si>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</si>
  <si>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</si>
  <si>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</si>
  <si>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</si>
  <si>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</si>
  <si>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</si>
  <si>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</si>
  <si>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</si>
  <si>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</si>
  <si>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</si>
  <si>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</si>
  <si>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</si>
  <si>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</si>
  <si>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</si>
  <si>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</si>
  <si>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</si>
  <si>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</si>
  <si>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</si>
  <si>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</si>
  <si>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</si>
  <si>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</si>
  <si>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</si>
  <si>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</si>
  <si>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</si>
  <si>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</si>
  <si>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</si>
  <si>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</si>
  <si>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</si>
  <si>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</si>
  <si>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</si>
  <si>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</si>
  <si>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</si>
  <si>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</si>
  <si>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</si>
  <si>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</si>
  <si>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</si>
  <si>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</si>
  <si>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</si>
  <si>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</si>
  <si>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</si>
  <si>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</si>
  <si>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</si>
  <si>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</si>
  <si>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</si>
  <si>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</si>
  <si>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</si>
  <si>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</si>
  <si>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</si>
  <si>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</si>
  <si>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</si>
  <si>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</si>
  <si>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</si>
  <si>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</si>
  <si>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</si>
  <si>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</si>
  <si>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</si>
  <si>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</si>
  <si>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</si>
  <si>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</si>
  <si>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</si>
  <si>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</si>
  <si>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</si>
  <si>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</si>
  <si>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</si>
  <si>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</si>
  <si>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</si>
  <si>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</si>
  <si>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</si>
  <si>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</si>
  <si>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</si>
  <si>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</si>
  <si>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</si>
  <si>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</si>
  <si>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</si>
  <si>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</si>
  <si>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</si>
  <si>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</si>
  <si>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</si>
  <si>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</si>
  <si>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</si>
  <si>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</si>
  <si>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</si>
  <si>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</si>
  <si>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</si>
  <si>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</si>
  <si>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</si>
  <si>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</si>
  <si>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</si>
  <si>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</si>
  <si>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</si>
  <si>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</si>
  <si>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</si>
  <si>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</si>
  <si>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</si>
  <si>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</si>
  <si>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</si>
  <si>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</si>
  <si>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</si>
  <si>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</si>
  <si>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</si>
  <si>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</si>
  <si>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</si>
  <si>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</si>
  <si>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</si>
  <si>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</si>
  <si>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</si>
  <si>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</si>
  <si>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</si>
  <si>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</si>
  <si>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</si>
  <si>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</si>
  <si>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</si>
  <si>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</si>
  <si>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</si>
  <si>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</si>
  <si>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</si>
  <si>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</si>
  <si>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</si>
  <si>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</si>
  <si>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</si>
  <si>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</si>
  <si>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</si>
  <si>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</si>
  <si>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</si>
  <si>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</si>
  <si>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</si>
  <si>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</si>
  <si>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</si>
  <si>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</si>
  <si>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</si>
  <si>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</si>
  <si>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</si>
  <si>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</si>
  <si>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</si>
  <si>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</si>
  <si>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</si>
  <si>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</si>
  <si>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</si>
  <si>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</si>
  <si>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</si>
  <si>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</si>
  <si>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</si>
  <si>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</si>
  <si>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</si>
  <si>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</si>
  <si>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</si>
  <si>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</si>
  <si>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</si>
  <si>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</si>
  <si>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</si>
  <si>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</si>
  <si>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</si>
  <si>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</si>
  <si>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</si>
  <si>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</si>
  <si>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</si>
  <si>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</si>
  <si>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</si>
  <si>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</si>
  <si>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</si>
  <si>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</si>
  <si>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</si>
  <si>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</si>
  <si>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</si>
  <si>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</si>
  <si>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</si>
  <si>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</si>
  <si>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</si>
  <si>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</si>
  <si>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</si>
  <si>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</si>
  <si>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</si>
  <si>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</si>
  <si>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</si>
  <si>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</si>
  <si>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</si>
  <si>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</si>
  <si>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</si>
  <si>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</si>
  <si>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</si>
  <si>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</si>
  <si>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</si>
  <si>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</si>
  <si>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</si>
  <si>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</si>
  <si>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</si>
  <si>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</si>
  <si>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</si>
  <si>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</si>
  <si>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</si>
  <si>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</si>
  <si>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</si>
  <si>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</si>
  <si>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</si>
  <si>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</si>
  <si>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</si>
  <si>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</si>
  <si>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</si>
  <si>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</si>
  <si>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</si>
  <si>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</si>
  <si>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</si>
  <si>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</si>
  <si>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</si>
  <si>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</si>
  <si>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</si>
  <si>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</si>
  <si>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</si>
  <si>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</si>
  <si>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</si>
  <si>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</si>
  <si>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</si>
  <si>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</si>
  <si>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</si>
  <si>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</si>
  <si>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</si>
  <si>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</si>
  <si>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</si>
  <si>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</si>
  <si>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</si>
  <si>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</si>
  <si>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</si>
  <si>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</si>
  <si>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</si>
  <si>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</si>
  <si>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</si>
  <si>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</si>
  <si>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</si>
  <si>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</si>
  <si>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</si>
  <si>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</si>
  <si>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</si>
  <si>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</si>
  <si>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</si>
  <si>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</si>
  <si>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</si>
  <si>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</si>
  <si>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</si>
  <si>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</si>
  <si>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</si>
  <si>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</si>
  <si>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</si>
  <si>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</si>
  <si>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</si>
  <si>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</si>
  <si>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</si>
  <si>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</si>
  <si>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</si>
  <si>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</si>
  <si>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</si>
  <si>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</si>
  <si>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</si>
  <si>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</si>
  <si>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</si>
  <si>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</si>
  <si>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</si>
  <si>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</si>
  <si>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</si>
  <si>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</si>
  <si>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</si>
  <si>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</si>
  <si>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</si>
  <si>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</si>
  <si>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</si>
  <si>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</si>
  <si>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</si>
  <si>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</si>
  <si>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</si>
  <si>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</si>
  <si>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</si>
  <si>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</si>
  <si>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</si>
  <si>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</si>
  <si>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</si>
  <si>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</si>
  <si>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</si>
  <si>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</si>
  <si>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</si>
  <si>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</si>
  <si>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</si>
  <si>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</si>
  <si>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</si>
  <si>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</si>
  <si>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</si>
  <si>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</si>
  <si>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</si>
  <si>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</si>
  <si>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</si>
  <si>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</si>
  <si>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</si>
  <si>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</si>
  <si>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</si>
  <si>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</si>
  <si>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</si>
  <si>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</si>
  <si>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</si>
  <si>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</si>
  <si>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</si>
  <si>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</si>
  <si>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</si>
  <si>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</si>
  <si>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</si>
  <si>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</si>
  <si>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</si>
  <si>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</si>
  <si>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</si>
  <si>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</si>
  <si>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</si>
  <si>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</si>
  <si>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</si>
  <si>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</si>
  <si>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</si>
  <si>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</si>
  <si>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</si>
  <si>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</si>
  <si>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</si>
  <si>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</si>
  <si>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</si>
  <si>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</si>
  <si>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</si>
  <si>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</si>
  <si>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</si>
  <si>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</si>
  <si>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</si>
  <si>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</si>
  <si>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</si>
  <si>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</si>
  <si>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</si>
  <si>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</si>
  <si>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</si>
  <si>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</si>
  <si>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</si>
  <si>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</si>
  <si>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</si>
  <si>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</si>
  <si>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</si>
  <si>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</si>
  <si>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</si>
  <si>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</si>
  <si>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</si>
  <si>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</si>
  <si>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</si>
  <si>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</si>
  <si>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</si>
  <si>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</si>
  <si>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</si>
  <si>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</si>
  <si>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</si>
  <si>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</si>
  <si>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</si>
  <si>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</si>
  <si>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</si>
  <si>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</si>
  <si>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</si>
  <si>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</si>
  <si>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</si>
  <si>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</si>
  <si>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</si>
  <si>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</si>
  <si>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</si>
  <si>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</si>
  <si>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</si>
  <si>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</si>
  <si>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</si>
  <si>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</si>
  <si>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</si>
  <si>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</si>
  <si>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</si>
  <si>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</si>
  <si>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</si>
  <si>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</si>
  <si>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</si>
  <si>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</si>
  <si>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</si>
  <si>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</si>
  <si>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</si>
  <si>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</si>
  <si>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</si>
  <si>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</si>
  <si>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</si>
  <si>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</si>
  <si>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</si>
  <si>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</si>
  <si>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</si>
  <si>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</si>
  <si>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</si>
  <si>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</si>
  <si>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</si>
  <si>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</si>
  <si>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</si>
  <si>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</si>
  <si>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</si>
  <si>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</si>
  <si>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</si>
  <si>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</si>
  <si>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</si>
  <si>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</si>
  <si>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</si>
  <si>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</si>
  <si>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</si>
  <si>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</si>
  <si>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</si>
  <si>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</si>
  <si>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</si>
  <si>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</si>
  <si>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</si>
  <si>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</si>
  <si>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</si>
  <si>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</si>
  <si>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</si>
  <si>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</si>
  <si>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</si>
  <si>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</si>
  <si>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</si>
  <si>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</si>
  <si>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</si>
  <si>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</si>
  <si>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</si>
  <si>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</si>
  <si>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</si>
  <si>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</si>
  <si>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</si>
  <si>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</si>
  <si>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</si>
  <si>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</si>
  <si>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</si>
  <si>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</si>
  <si>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</si>
  <si>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</si>
  <si>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</si>
  <si>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</si>
  <si>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</si>
  <si>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</si>
  <si>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</si>
  <si>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</si>
  <si>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</si>
  <si>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</si>
  <si>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</si>
  <si>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</si>
  <si>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</si>
  <si>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</si>
  <si>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</si>
  <si>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</si>
  <si>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</si>
  <si>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</si>
  <si>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</si>
  <si>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</si>
  <si>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</si>
  <si>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</si>
  <si>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</si>
  <si>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</si>
  <si>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</si>
  <si>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</si>
  <si>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</si>
  <si>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</si>
  <si>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</si>
  <si>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</si>
  <si>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</si>
  <si>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</si>
  <si>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</si>
  <si>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</si>
  <si>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</si>
  <si>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</si>
  <si>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</si>
  <si>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</si>
  <si>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</si>
  <si>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</si>
  <si>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</si>
  <si>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</si>
  <si>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</si>
  <si>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</si>
  <si>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</si>
  <si>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</si>
  <si>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</si>
  <si>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</si>
  <si>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</si>
  <si>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</si>
  <si>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</si>
  <si>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</si>
  <si>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</si>
  <si>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</si>
  <si>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</si>
  <si>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</si>
  <si>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</si>
  <si>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</si>
  <si>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</si>
  <si>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</si>
  <si>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</si>
  <si>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</si>
  <si>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</si>
  <si>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</si>
  <si>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</si>
  <si>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</si>
  <si>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</si>
  <si>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</si>
  <si>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</si>
  <si>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</si>
  <si>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</si>
  <si>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</si>
  <si>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</si>
  <si>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</si>
  <si>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</si>
  <si>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</si>
  <si>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</si>
  <si>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</si>
  <si>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</si>
  <si>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</si>
  <si>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</si>
  <si>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</si>
  <si>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</si>
  <si>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</si>
  <si>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</si>
  <si>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</si>
  <si>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</si>
  <si>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</si>
  <si>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</si>
  <si>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</si>
  <si>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</si>
  <si>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</si>
  <si>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</si>
  <si>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</si>
  <si>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</si>
  <si>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</si>
  <si>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</si>
  <si>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</si>
  <si>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</si>
  <si>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</si>
  <si>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</si>
  <si>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</si>
  <si>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</si>
  <si>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</si>
  <si>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</si>
  <si>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</si>
  <si>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</si>
  <si>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</si>
  <si>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</si>
  <si>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</si>
  <si>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</si>
  <si>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</si>
  <si>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</si>
  <si>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</si>
  <si>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</si>
  <si>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</si>
  <si>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</si>
  <si>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</si>
  <si>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</si>
  <si>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</si>
  <si>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</si>
  <si>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</si>
  <si>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</si>
  <si>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</si>
  <si>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</si>
  <si>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</si>
  <si>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</si>
  <si>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</si>
  <si>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</si>
  <si>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</si>
  <si>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</si>
  <si>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</si>
  <si>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</si>
  <si>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</si>
  <si>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</si>
  <si>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</si>
  <si>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</si>
  <si>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</si>
  <si>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</si>
  <si>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</si>
  <si>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</si>
  <si>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</si>
  <si>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</si>
  <si>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</si>
  <si>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</si>
  <si>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</si>
  <si>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</si>
  <si>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</si>
  <si>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</si>
  <si>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</si>
  <si>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</si>
  <si>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</si>
  <si>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</si>
  <si>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</si>
  <si>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</si>
  <si>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</si>
  <si>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</si>
  <si>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</si>
  <si>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</si>
  <si>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</si>
  <si>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</si>
  <si>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</si>
  <si>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</si>
  <si>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</si>
  <si>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</si>
  <si>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</si>
  <si>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</si>
  <si>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</si>
  <si>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</si>
  <si>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</si>
  <si>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</si>
  <si>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</si>
  <si>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</si>
  <si>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</si>
  <si>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</si>
  <si>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</si>
  <si>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</si>
  <si>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</si>
  <si>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</si>
  <si>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</si>
  <si>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</si>
  <si>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</si>
  <si>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</si>
  <si>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</si>
  <si>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</si>
  <si>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</si>
  <si>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</si>
  <si>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</si>
  <si>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</si>
  <si>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</si>
  <si>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</si>
  <si>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</si>
  <si>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</si>
  <si>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</si>
  <si>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</si>
  <si>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</si>
  <si>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</si>
  <si>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</si>
  <si>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</si>
  <si>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</si>
  <si>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</si>
  <si>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</si>
  <si>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</si>
  <si>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</si>
  <si>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</si>
  <si>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</si>
  <si>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</si>
  <si>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</si>
  <si>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</si>
  <si>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</si>
  <si>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</si>
  <si>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</si>
  <si>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</si>
  <si>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</si>
  <si>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</si>
  <si>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</si>
  <si>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</si>
  <si>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</si>
  <si>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</si>
  <si>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</si>
  <si>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</si>
  <si>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</si>
  <si>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</si>
  <si>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</si>
  <si>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</si>
  <si>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</si>
  <si>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</si>
  <si>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</si>
  <si>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</si>
  <si>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</si>
  <si>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</si>
  <si>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</si>
  <si>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</si>
  <si>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</si>
  <si>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</si>
  <si>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</si>
  <si>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</si>
  <si>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</si>
  <si>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</si>
  <si>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</si>
  <si>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</si>
  <si>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</si>
  <si>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</si>
  <si>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</si>
  <si>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</si>
  <si>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</si>
  <si>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</si>
  <si>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</si>
  <si>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</si>
  <si>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</si>
  <si>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</si>
  <si>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</si>
  <si>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</si>
  <si>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</si>
  <si>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</si>
  <si>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</si>
  <si>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</si>
  <si>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</si>
  <si>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</si>
  <si>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</si>
  <si>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</si>
  <si>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</si>
  <si>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</si>
  <si>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</si>
  <si>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</si>
  <si>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</si>
  <si>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</si>
  <si>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</si>
  <si>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</si>
  <si>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</si>
  <si>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</si>
  <si>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</si>
  <si>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</si>
  <si>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</si>
  <si>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</si>
  <si>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</si>
  <si>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</si>
  <si>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</si>
  <si>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</si>
  <si>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</si>
  <si>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</si>
  <si>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</si>
  <si>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</si>
  <si>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</si>
  <si>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</si>
  <si>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</si>
  <si>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</si>
  <si>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</si>
  <si>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</si>
  <si>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</si>
  <si>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</si>
  <si>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</si>
  <si>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</si>
  <si>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</si>
  <si>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</si>
  <si>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</si>
  <si>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</si>
  <si>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</si>
  <si>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</si>
  <si>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</si>
  <si>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</si>
  <si>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</si>
  <si>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</si>
  <si>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</si>
  <si>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</si>
  <si>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</si>
  <si>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</si>
  <si>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</si>
  <si>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</si>
  <si>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</si>
  <si>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</si>
  <si>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</si>
  <si>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</si>
  <si>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</si>
  <si>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</si>
  <si>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</si>
  <si>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</si>
  <si>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</si>
  <si>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</si>
  <si>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</si>
  <si>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</si>
  <si>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</si>
  <si>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</si>
  <si>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</si>
  <si>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</si>
  <si>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</si>
  <si>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</si>
  <si>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</si>
  <si>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</si>
  <si>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</si>
  <si>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</si>
  <si>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</si>
  <si>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</si>
  <si>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</si>
  <si>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</si>
  <si>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</si>
  <si>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</si>
  <si>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</si>
  <si>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</si>
  <si>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</si>
  <si>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</si>
  <si>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</si>
  <si>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</si>
  <si>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</si>
  <si>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</si>
  <si>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</si>
  <si>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</si>
  <si>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</si>
  <si>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</si>
  <si>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</si>
  <si>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</si>
  <si>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</si>
  <si>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</si>
  <si>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</si>
  <si>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</si>
  <si>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</si>
  <si>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</si>
  <si>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</si>
  <si>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</si>
  <si>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</si>
  <si>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</si>
  <si>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</si>
  <si>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</si>
  <si>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</si>
  <si>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</si>
  <si>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</si>
  <si>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</si>
  <si>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</si>
  <si>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</si>
  <si>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</si>
  <si>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</si>
  <si>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</si>
  <si>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</si>
  <si>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</si>
  <si>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</si>
  <si>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</si>
  <si>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</si>
  <si>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</si>
  <si>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</si>
  <si>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</si>
  <si>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</si>
  <si>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</si>
  <si>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</si>
  <si>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</si>
  <si>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</si>
  <si>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</si>
  <si>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</si>
  <si>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</si>
  <si>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</si>
  <si>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</si>
  <si>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</si>
  <si>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</si>
  <si>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</si>
  <si>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</si>
  <si>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</si>
  <si>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</si>
  <si>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</si>
  <si>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</si>
  <si>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</si>
  <si>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</si>
  <si>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</si>
  <si>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</si>
  <si>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</si>
  <si>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</si>
  <si>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</si>
  <si>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</si>
  <si>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</si>
  <si>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</si>
  <si>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</si>
  <si>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</si>
  <si>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</si>
  <si>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</si>
  <si>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</si>
  <si>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</si>
  <si>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</si>
  <si>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</si>
  <si>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</si>
  <si>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</si>
  <si>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</si>
  <si>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</si>
  <si>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</si>
  <si>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</si>
  <si>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</si>
  <si>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</si>
  <si>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</si>
  <si>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</si>
  <si>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</si>
  <si>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</si>
  <si>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</si>
  <si>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</si>
  <si>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</si>
  <si>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</si>
  <si>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</si>
  <si>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</si>
  <si>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</si>
  <si>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</si>
  <si>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</si>
  <si>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</si>
  <si>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</si>
  <si>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</si>
  <si>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</si>
  <si>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</si>
  <si>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</si>
  <si>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</si>
  <si>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</si>
  <si>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</si>
  <si>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</si>
  <si>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</si>
  <si>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</si>
  <si>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</si>
  <si>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</si>
  <si>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</si>
  <si>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</si>
  <si>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</si>
  <si>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</si>
  <si>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</si>
  <si>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</si>
  <si>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</si>
  <si>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</si>
  <si>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</si>
  <si>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</si>
  <si>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</si>
  <si>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</si>
  <si>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</si>
  <si>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</si>
  <si>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</si>
  <si>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</si>
  <si>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</si>
  <si>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</si>
  <si>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</si>
  <si>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</si>
  <si>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</si>
  <si>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</si>
  <si>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</si>
  <si>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</si>
  <si>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</si>
  <si>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</si>
  <si>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</si>
  <si>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</si>
  <si>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</si>
  <si>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</si>
  <si>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</si>
  <si>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</si>
  <si>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</si>
  <si>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</si>
  <si>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</si>
  <si>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</si>
  <si>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</si>
  <si>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</si>
  <si>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</si>
  <si>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</si>
  <si>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</si>
  <si>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</si>
  <si>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</si>
  <si>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</si>
  <si>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</si>
  <si>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</si>
  <si>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</si>
  <si>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</si>
  <si>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</si>
  <si>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</si>
  <si>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</si>
  <si>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</si>
  <si>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</si>
  <si>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</si>
  <si>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</si>
  <si>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</si>
  <si>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</si>
  <si>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</si>
  <si>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</si>
  <si>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</si>
  <si>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</si>
  <si>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</si>
  <si>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</si>
  <si>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</si>
  <si>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</si>
  <si>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</si>
  <si>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</si>
  <si>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</si>
  <si>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</si>
  <si>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</si>
  <si>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</si>
  <si>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</si>
  <si>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</si>
  <si>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</si>
  <si>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</si>
  <si>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</si>
  <si>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</si>
  <si>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</si>
  <si>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</si>
  <si>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</si>
  <si>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</si>
  <si>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</si>
  <si>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</si>
  <si>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</si>
  <si>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</si>
  <si>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</si>
  <si>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</si>
  <si>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</si>
  <si>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</si>
  <si>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</si>
  <si>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</si>
  <si>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</si>
  <si>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</si>
  <si>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</si>
  <si>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</si>
  <si>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</si>
  <si>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</si>
  <si>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</si>
  <si>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</si>
  <si>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</si>
  <si>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</si>
  <si>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</si>
  <si>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</si>
  <si>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</si>
  <si>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</si>
  <si>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</si>
  <si>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</si>
  <si>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</si>
  <si>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</si>
  <si>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</si>
  <si>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</si>
  <si>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</si>
  <si>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</si>
  <si>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</si>
  <si>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</si>
  <si>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</si>
  <si>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</si>
  <si>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</si>
  <si>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</si>
  <si>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</si>
  <si>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</si>
  <si>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</si>
  <si>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</si>
  <si>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</si>
  <si>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</si>
  <si>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</si>
  <si>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</si>
  <si>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</si>
  <si>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</si>
  <si>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</si>
  <si>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</si>
  <si>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</si>
  <si>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</si>
  <si>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</si>
  <si>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</si>
  <si>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</si>
  <si>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</si>
  <si>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</si>
  <si>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</si>
  <si>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</si>
  <si>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</si>
  <si>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</si>
  <si>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</si>
  <si>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</si>
  <si>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</si>
  <si>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</si>
  <si>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</si>
  <si>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</si>
  <si>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</si>
  <si>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</si>
  <si>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</si>
  <si>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</si>
  <si>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</si>
  <si>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</si>
  <si>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</si>
  <si>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</si>
  <si>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</si>
  <si>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</si>
  <si>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</si>
  <si>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</si>
  <si>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</si>
  <si>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</si>
  <si>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</si>
  <si>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</si>
  <si>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</si>
  <si>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</si>
  <si>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</si>
  <si>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</si>
  <si>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</si>
  <si>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</si>
  <si>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</si>
  <si>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</si>
  <si>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</si>
  <si>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</si>
  <si>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</si>
  <si>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</si>
  <si>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</si>
  <si>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</si>
  <si>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</si>
  <si>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</si>
  <si>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</si>
  <si>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</si>
  <si>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</si>
  <si>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</si>
  <si>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</si>
  <si>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</si>
  <si>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</si>
  <si>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</si>
  <si>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</si>
  <si>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</si>
  <si>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</si>
  <si>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</si>
  <si>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</si>
  <si>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</si>
  <si>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</si>
  <si>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</si>
  <si>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</si>
  <si>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</si>
  <si>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</si>
  <si>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</si>
  <si>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</si>
  <si>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</si>
  <si>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</si>
  <si>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</si>
  <si>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</si>
  <si>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</si>
  <si>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</si>
  <si>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</si>
  <si>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</si>
  <si>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</si>
  <si>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</si>
  <si>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</si>
  <si>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</si>
  <si>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</si>
  <si>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</si>
  <si>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</si>
  <si>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</si>
  <si>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</si>
  <si>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</si>
  <si>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</si>
  <si>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</si>
  <si>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</si>
  <si>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</si>
  <si>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</si>
  <si>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</si>
  <si>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</si>
  <si>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</si>
  <si>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</si>
  <si>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</si>
  <si>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</si>
  <si>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</si>
  <si>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</si>
  <si>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</si>
  <si>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</si>
  <si>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</si>
  <si>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</si>
  <si>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</si>
  <si>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</si>
  <si>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</si>
  <si>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</si>
  <si>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</si>
  <si>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</si>
  <si>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</si>
  <si>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</si>
  <si>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</si>
  <si>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</si>
  <si>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</si>
  <si>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</si>
  <si>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</si>
  <si>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</si>
  <si>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</si>
  <si>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</si>
  <si>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</si>
  <si>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</si>
  <si>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</si>
  <si>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</si>
  <si>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</si>
  <si>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</si>
  <si>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</si>
  <si>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</si>
  <si>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</si>
  <si>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</si>
  <si>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</si>
  <si>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</si>
  <si>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</si>
  <si>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</si>
  <si>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</si>
  <si>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</si>
  <si>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</si>
  <si>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</si>
  <si>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</si>
  <si>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</si>
  <si>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</si>
  <si>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</si>
  <si>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</si>
  <si>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</si>
  <si>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</si>
  <si>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</si>
  <si>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</si>
  <si>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</si>
  <si>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</si>
  <si>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</si>
  <si>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</si>
  <si>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</si>
  <si>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</si>
  <si>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</si>
  <si>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</si>
  <si>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</si>
  <si>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</si>
  <si>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</si>
  <si>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</si>
  <si>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</si>
  <si>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</si>
  <si>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</si>
  <si>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</si>
  <si>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</si>
  <si>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</si>
  <si>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</si>
  <si>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</si>
  <si>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</si>
  <si>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</si>
  <si>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</si>
  <si>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</si>
  <si>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</si>
  <si>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</si>
  <si>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</si>
  <si>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</si>
  <si>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</si>
  <si>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</si>
  <si>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</si>
  <si>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</si>
  <si>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</si>
  <si>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</si>
  <si>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</si>
  <si>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</si>
  <si>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</si>
  <si>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</si>
  <si>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</si>
  <si>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</si>
  <si>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</si>
  <si>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</si>
  <si>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</si>
  <si>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</si>
  <si>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</si>
  <si>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</si>
  <si>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</si>
  <si>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</si>
  <si>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</si>
  <si>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</si>
  <si>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</si>
  <si>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</si>
  <si>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</si>
  <si>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</si>
  <si>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</si>
  <si>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</si>
  <si>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</si>
  <si>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</si>
  <si>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</si>
  <si>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</si>
  <si>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</si>
  <si>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</si>
  <si>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</si>
  <si>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</si>
  <si>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</si>
  <si>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</si>
  <si>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</si>
  <si>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</si>
  <si>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</si>
  <si>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</si>
  <si>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</si>
  <si>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</si>
  <si>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</si>
  <si>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</si>
  <si>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</si>
  <si>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</si>
  <si>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</si>
  <si>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</si>
  <si>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</si>
  <si>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</si>
  <si>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</si>
  <si>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</si>
  <si>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</si>
  <si>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</si>
  <si>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</si>
  <si>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</si>
  <si>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</si>
  <si>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</si>
  <si>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</si>
  <si>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</si>
  <si>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</si>
  <si>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</si>
  <si>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</si>
  <si>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</si>
  <si>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</si>
  <si>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</si>
  <si>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</si>
  <si>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</si>
  <si>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</si>
  <si>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</si>
  <si>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</si>
  <si>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</si>
  <si>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</si>
  <si>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</si>
  <si>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</si>
  <si>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</si>
  <si>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</si>
  <si>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</si>
  <si>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</si>
  <si>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</si>
  <si>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</si>
  <si>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</si>
  <si>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</si>
  <si>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</si>
  <si>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</si>
  <si>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</si>
  <si>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</si>
  <si>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</si>
  <si>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</si>
  <si>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</si>
  <si>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</si>
  <si>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</si>
  <si>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</si>
  <si>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</si>
  <si>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</si>
  <si>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</si>
  <si>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</si>
  <si>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</si>
  <si>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</si>
  <si>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</si>
  <si>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</si>
  <si>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</si>
  <si>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</si>
  <si>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</si>
  <si>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</si>
  <si>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</si>
  <si>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</si>
  <si>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</si>
  <si>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</si>
  <si>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</si>
  <si>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</si>
  <si>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</si>
  <si>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</si>
  <si>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</si>
  <si>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</si>
  <si>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</si>
  <si>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</si>
  <si>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</si>
  <si>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</si>
  <si>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</si>
  <si>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</si>
  <si>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</si>
  <si>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</si>
  <si>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</si>
  <si>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</si>
  <si>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</si>
  <si>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</si>
  <si>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</si>
  <si>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</si>
  <si>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</si>
  <si>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</si>
  <si>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</si>
  <si>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</si>
  <si>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</si>
  <si>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</si>
  <si>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</si>
  <si>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</si>
  <si>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</si>
  <si>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</si>
  <si>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</si>
  <si>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</si>
  <si>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</si>
  <si>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</si>
  <si>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</si>
  <si>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</si>
  <si>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</si>
  <si>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</si>
  <si>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</si>
  <si>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</si>
  <si>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</si>
  <si>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</si>
  <si>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</si>
  <si>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</si>
  <si>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</si>
  <si>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</si>
  <si>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</si>
  <si>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</si>
  <si>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</si>
  <si>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</si>
  <si>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</si>
  <si>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</si>
  <si>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</si>
  <si>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</si>
  <si>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</si>
  <si>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</si>
  <si>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</si>
  <si>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</si>
  <si>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</si>
  <si>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</si>
  <si>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</si>
  <si>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</si>
  <si>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</si>
  <si>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</si>
  <si>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</si>
  <si>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</si>
  <si>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</si>
  <si>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</si>
  <si>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</si>
  <si>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</si>
  <si>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</si>
  <si>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</si>
  <si>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</si>
  <si>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</si>
  <si>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</si>
  <si>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</si>
  <si>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</si>
  <si>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</si>
  <si>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</si>
  <si>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</si>
  <si>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</si>
  <si>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</si>
  <si>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</si>
  <si>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</si>
  <si>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</si>
  <si>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</si>
  <si>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</si>
  <si>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</si>
  <si>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</si>
  <si>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</si>
  <si>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</si>
  <si>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</si>
  <si>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</si>
  <si>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</si>
  <si>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</si>
  <si>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</si>
  <si>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</si>
  <si>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</si>
  <si>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</si>
  <si>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</si>
  <si>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</si>
  <si>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</si>
  <si>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</si>
  <si>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</si>
  <si>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</si>
  <si>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</si>
  <si>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</si>
  <si>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</si>
  <si>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</si>
  <si>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</si>
  <si>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</si>
  <si>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</si>
  <si>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</si>
  <si>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</si>
  <si>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</si>
  <si>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</si>
  <si>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</si>
  <si>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</si>
  <si>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</si>
  <si>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</si>
  <si>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</si>
  <si>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</si>
  <si>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</si>
  <si>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</si>
  <si>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</si>
  <si>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</si>
  <si>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</si>
  <si>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</si>
  <si>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</si>
  <si>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</si>
  <si>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</si>
  <si>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</si>
  <si>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</si>
  <si>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</si>
  <si>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</si>
  <si>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</si>
  <si>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</si>
  <si>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</si>
  <si>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</si>
  <si>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</si>
  <si>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</si>
  <si>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</si>
  <si>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</si>
  <si>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</si>
  <si>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</si>
  <si>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</si>
  <si>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</si>
  <si>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</si>
  <si>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</si>
  <si>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</si>
  <si>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</si>
  <si>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</si>
  <si>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</si>
  <si>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</si>
  <si>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</si>
  <si>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</si>
  <si>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</si>
  <si>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</si>
  <si>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</si>
  <si>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</si>
  <si>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</si>
  <si>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</si>
  <si>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</si>
  <si>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</si>
  <si>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</si>
  <si>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</si>
  <si>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</si>
  <si>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</si>
  <si>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</si>
  <si>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</si>
  <si>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</si>
  <si>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</si>
  <si>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</si>
  <si>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</si>
  <si>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</si>
  <si>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</si>
  <si>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</si>
  <si>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</si>
  <si>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</si>
  <si>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</si>
  <si>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</si>
  <si>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</si>
  <si>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</si>
  <si>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</si>
  <si>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</si>
  <si>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</si>
  <si>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</si>
  <si>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</si>
  <si>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</si>
  <si>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</si>
  <si>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</si>
  <si>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</si>
  <si>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</si>
  <si>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</si>
  <si>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</si>
  <si>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</si>
  <si>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</si>
  <si>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</si>
  <si>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</si>
  <si>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</si>
  <si>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</si>
  <si>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</si>
  <si>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</si>
  <si>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</si>
  <si>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</si>
  <si>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</si>
  <si>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</si>
  <si>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</si>
  <si>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</si>
  <si>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</si>
  <si>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</si>
  <si>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</si>
  <si>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</si>
  <si>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</si>
  <si>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</si>
  <si>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</si>
  <si>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</si>
  <si>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</si>
  <si>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</si>
  <si>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</si>
  <si>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</si>
  <si>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</si>
  <si>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</si>
  <si>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</si>
  <si>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</si>
  <si>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</si>
  <si>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</si>
  <si>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</si>
  <si>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</si>
  <si>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</si>
  <si>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</si>
  <si>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</si>
  <si>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</si>
  <si>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</si>
  <si>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</si>
  <si>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</si>
  <si>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</si>
  <si>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</si>
  <si>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</si>
  <si>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</si>
  <si>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</si>
  <si>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</si>
  <si>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</si>
  <si>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</si>
  <si>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</si>
  <si>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</si>
  <si>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</si>
  <si>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</si>
  <si>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</si>
  <si>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</si>
  <si>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</si>
  <si>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</si>
  <si>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</si>
  <si>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</si>
  <si>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</si>
  <si>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</si>
  <si>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</si>
  <si>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</si>
  <si>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</si>
  <si>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</si>
  <si>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</si>
  <si>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</si>
  <si>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</si>
  <si>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</si>
  <si>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</si>
  <si>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</si>
  <si>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</si>
  <si>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</si>
  <si>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</si>
  <si>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</si>
  <si>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</si>
  <si>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</si>
  <si>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</si>
  <si>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</si>
  <si>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</si>
  <si>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</si>
  <si>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</si>
  <si>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</si>
  <si>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</si>
  <si>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</si>
  <si>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</si>
  <si>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</si>
  <si>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</si>
  <si>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</si>
  <si>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</si>
  <si>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</si>
  <si>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</si>
  <si>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</si>
  <si>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</si>
  <si>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</si>
  <si>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</si>
  <si>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</si>
  <si>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</si>
  <si>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</si>
  <si>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</si>
  <si>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</si>
  <si>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</si>
  <si>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</si>
  <si>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</si>
  <si>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</si>
  <si>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</si>
  <si>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</si>
  <si>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</si>
  <si>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</si>
  <si>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</si>
  <si>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</si>
  <si>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</si>
  <si>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</si>
  <si>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</si>
  <si>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</si>
  <si>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</si>
  <si>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</si>
  <si>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</si>
  <si>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</si>
  <si>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</si>
  <si>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</si>
  <si>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</si>
  <si>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</si>
  <si>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</si>
  <si>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</si>
  <si>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</si>
  <si>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</si>
  <si>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</si>
  <si>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</si>
  <si>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</si>
  <si>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</si>
  <si>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</si>
  <si>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</si>
  <si>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</si>
  <si>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</si>
  <si>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</si>
  <si>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</si>
  <si>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</si>
  <si>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</si>
  <si>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</si>
  <si>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</si>
  <si>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</si>
  <si>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</si>
  <si>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</si>
  <si>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</si>
  <si>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</si>
  <si>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</si>
  <si>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</si>
  <si>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</si>
  <si>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</si>
  <si>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</si>
  <si>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</si>
  <si>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</si>
  <si>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</si>
  <si>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</si>
  <si>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</si>
  <si>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</si>
  <si>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</si>
  <si>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</si>
  <si>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</si>
  <si>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</si>
  <si>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</si>
  <si>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</si>
  <si>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</si>
  <si>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</si>
  <si>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</si>
  <si>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</si>
  <si>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</si>
  <si>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</si>
  <si>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</si>
  <si>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</si>
  <si>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</si>
  <si>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</si>
  <si>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</si>
  <si>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</si>
  <si>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</si>
  <si>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</si>
  <si>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</si>
  <si>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</si>
  <si>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</si>
  <si>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</si>
  <si>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</si>
  <si>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</si>
  <si>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</si>
  <si>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</si>
  <si>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</si>
  <si>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</si>
  <si>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</si>
  <si>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</si>
  <si>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</si>
  <si>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</si>
  <si>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</si>
  <si>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</si>
  <si>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</si>
  <si>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</si>
  <si>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</si>
  <si>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</si>
  <si>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</si>
  <si>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</si>
  <si>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</si>
  <si>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</si>
  <si>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</si>
  <si>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</si>
  <si>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</si>
  <si>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</si>
  <si>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</si>
  <si>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</si>
  <si>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</si>
  <si>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</si>
  <si>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</si>
  <si>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</si>
  <si>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</si>
  <si>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</si>
  <si>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</si>
  <si>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</si>
  <si>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</si>
  <si>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</si>
  <si>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</si>
  <si>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</si>
  <si>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</si>
  <si>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</si>
  <si>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</si>
  <si>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</si>
  <si>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</si>
  <si>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</si>
  <si>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</si>
  <si>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</si>
  <si>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</si>
  <si>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</si>
  <si>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</si>
  <si>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</si>
  <si>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</si>
  <si>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</si>
  <si>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</si>
  <si>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</si>
  <si>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</si>
  <si>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</si>
  <si>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</si>
  <si>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</si>
  <si>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</si>
  <si>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</si>
  <si>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</si>
  <si>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</si>
  <si>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</si>
  <si>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</si>
  <si>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</si>
  <si>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</si>
  <si>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</si>
  <si>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</si>
  <si>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</si>
  <si>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</si>
  <si>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</si>
  <si>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</si>
  <si>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</si>
  <si>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</si>
  <si>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</si>
  <si>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</si>
  <si>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</si>
  <si>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</si>
  <si>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</si>
  <si>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</si>
  <si>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</si>
  <si>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</si>
  <si>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</si>
  <si>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</si>
  <si>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</si>
  <si>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</si>
  <si>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</si>
  <si>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</si>
  <si>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</si>
  <si>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</si>
  <si>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</si>
  <si>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</si>
  <si>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</si>
  <si>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</si>
  <si>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</si>
  <si>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</si>
  <si>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</si>
  <si>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</si>
  <si>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</si>
  <si>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</si>
  <si>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</si>
  <si>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</si>
  <si>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</si>
  <si>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</si>
  <si>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</si>
  <si>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</si>
  <si>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</si>
  <si>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</si>
  <si>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</si>
  <si>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</si>
  <si>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</si>
  <si>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</si>
  <si>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</si>
  <si>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</si>
  <si>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</si>
  <si>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</si>
  <si>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</si>
  <si>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</si>
  <si>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</si>
  <si>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</si>
  <si>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</si>
  <si>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</si>
  <si>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</si>
  <si>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</si>
  <si>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</si>
  <si>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</si>
  <si>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</si>
  <si>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</si>
  <si>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</si>
  <si>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</si>
  <si>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</si>
  <si>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</si>
  <si>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</si>
  <si>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</si>
  <si>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</si>
  <si>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</si>
  <si>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</si>
  <si>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</si>
  <si>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</si>
  <si>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</si>
  <si>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</si>
  <si>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</si>
  <si>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</si>
  <si>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</si>
  <si>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</si>
  <si>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</si>
  <si>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</si>
  <si>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</si>
  <si>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</si>
  <si>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</si>
  <si>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</si>
  <si>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</si>
  <si>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</si>
  <si>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</si>
  <si>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</si>
  <si>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</si>
  <si>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</si>
  <si>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</si>
  <si>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</si>
  <si>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</si>
  <si>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</si>
  <si>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</si>
  <si>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</si>
  <si>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</si>
  <si>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</si>
  <si>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</si>
  <si>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</si>
  <si>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</si>
  <si>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</si>
  <si>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</si>
  <si>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</si>
  <si>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</si>
  <si>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</si>
  <si>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</si>
  <si>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</si>
  <si>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</si>
  <si>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</si>
  <si>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</si>
  <si>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</si>
  <si>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</si>
  <si>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</si>
  <si>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</si>
  <si>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</si>
  <si>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</si>
  <si>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</si>
  <si>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</si>
  <si>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</si>
  <si>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</si>
  <si>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</si>
  <si>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</si>
  <si>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</si>
  <si>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</si>
  <si>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</si>
  <si>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</si>
  <si>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</si>
  <si>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</si>
  <si>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</si>
  <si>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</si>
  <si>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</si>
  <si>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</si>
  <si>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</si>
  <si>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</si>
  <si>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</si>
  <si>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</si>
  <si>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</si>
  <si>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</si>
  <si>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</si>
  <si>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</si>
  <si>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</si>
  <si>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</si>
  <si>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</si>
  <si>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</si>
  <si>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</si>
  <si>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</si>
  <si>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</si>
  <si>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</si>
  <si>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</si>
  <si>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</si>
  <si>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</si>
  <si>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</si>
  <si>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</si>
  <si>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</si>
  <si>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</si>
  <si>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</si>
  <si>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</si>
  <si>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</si>
  <si>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</si>
  <si>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</si>
  <si>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</si>
  <si>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</si>
  <si>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</si>
  <si>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</si>
  <si>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</si>
  <si>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</si>
  <si>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</si>
  <si>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</si>
  <si>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</si>
  <si>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</si>
  <si>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</si>
  <si>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</si>
  <si>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</si>
  <si>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</si>
  <si>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</si>
  <si>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</si>
  <si>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</si>
  <si>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</si>
  <si>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</si>
  <si>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</si>
  <si>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</si>
  <si>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</si>
  <si>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</si>
  <si>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</si>
  <si>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</si>
  <si>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</si>
  <si>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</si>
  <si>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</si>
  <si>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</si>
  <si>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</si>
  <si>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</si>
  <si>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</si>
  <si>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</si>
  <si>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</si>
  <si>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</si>
  <si>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</si>
  <si>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</si>
  <si>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</si>
  <si>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</si>
  <si>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</si>
  <si>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</si>
  <si>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</si>
  <si>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</si>
  <si>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</si>
  <si>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</si>
  <si>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</si>
  <si>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</si>
  <si>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</si>
  <si>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</si>
  <si>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</si>
  <si>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</si>
  <si>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</si>
  <si>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</si>
  <si>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</si>
  <si>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</si>
  <si>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</si>
  <si>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</si>
  <si>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</si>
  <si>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</si>
  <si>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</si>
  <si>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</si>
  <si>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</si>
  <si>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</si>
  <si>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</si>
  <si>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</si>
  <si>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</si>
  <si>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</si>
  <si>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</si>
  <si>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</si>
  <si>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</si>
  <si>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</si>
  <si>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</si>
  <si>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</si>
  <si>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</si>
  <si>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</si>
  <si>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</si>
  <si>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</si>
  <si>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</si>
  <si>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</si>
  <si>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</si>
  <si>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</si>
  <si>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</si>
  <si>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</si>
  <si>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</si>
  <si>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</si>
  <si>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</si>
  <si>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</si>
  <si>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</si>
  <si>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</si>
  <si>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</si>
  <si>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</si>
  <si>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</si>
  <si>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</si>
  <si>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</si>
  <si>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</si>
  <si>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</si>
  <si>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</si>
  <si>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</si>
  <si>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</si>
  <si>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</si>
  <si>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</si>
  <si>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</si>
  <si>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</si>
  <si>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</si>
  <si>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</si>
  <si>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</si>
  <si>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</si>
  <si>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</si>
  <si>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</si>
  <si>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</si>
  <si>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</si>
  <si>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</si>
  <si>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</si>
  <si>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</si>
  <si>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</si>
  <si>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</si>
  <si>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</si>
  <si>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</si>
  <si>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</si>
  <si>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</si>
  <si>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</si>
  <si>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</si>
  <si>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</si>
  <si>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</si>
  <si>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</si>
  <si>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</si>
  <si>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</si>
  <si>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</si>
  <si>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</si>
  <si>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</si>
  <si>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</si>
  <si>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</si>
  <si>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</si>
  <si>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</si>
  <si>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</si>
  <si>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</si>
  <si>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</si>
  <si>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</si>
  <si>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</si>
  <si>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</si>
  <si>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</si>
  <si>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</si>
  <si>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</si>
  <si>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</si>
  <si>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</si>
  <si>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</si>
  <si>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</si>
  <si>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</si>
  <si>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</si>
  <si>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</si>
  <si>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</si>
  <si>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</si>
  <si>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</si>
  <si>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</si>
  <si>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</si>
  <si>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</si>
  <si>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</si>
  <si>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</si>
  <si>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</si>
  <si>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</si>
  <si>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</si>
  <si>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</si>
  <si>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</si>
  <si>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</si>
  <si>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</si>
  <si>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</si>
  <si>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</si>
  <si>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</si>
  <si>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</si>
  <si>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</si>
  <si>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</si>
  <si>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</si>
  <si>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</si>
  <si>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</si>
  <si>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</si>
  <si>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</si>
  <si>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</si>
  <si>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</si>
  <si>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</si>
  <si>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</si>
  <si>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</si>
  <si>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</si>
  <si>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</si>
  <si>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</si>
  <si>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</si>
  <si>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</si>
  <si>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</si>
  <si>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</si>
  <si>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</si>
  <si>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</si>
  <si>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</si>
  <si>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</si>
  <si>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</si>
  <si>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</si>
  <si>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</si>
  <si>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</si>
  <si>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</si>
  <si>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</si>
  <si>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</si>
  <si>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</si>
  <si>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</si>
  <si>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</si>
  <si>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</si>
  <si>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</si>
  <si>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</si>
  <si>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</si>
  <si>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</si>
  <si>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</si>
  <si>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</si>
  <si>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</si>
  <si>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</si>
  <si>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</si>
  <si>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</si>
  <si>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</si>
  <si>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</si>
  <si>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</si>
  <si>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</si>
  <si>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</si>
  <si>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</si>
  <si>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</si>
  <si>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</si>
  <si>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</si>
  <si>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</si>
  <si>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</si>
  <si>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</si>
  <si>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</si>
  <si>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</si>
  <si>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</si>
  <si>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</si>
  <si>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</si>
  <si>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</si>
  <si>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</si>
  <si>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</si>
  <si>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</si>
  <si>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</si>
  <si>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</si>
  <si>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</si>
  <si>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</si>
  <si>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</si>
  <si>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</si>
  <si>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</si>
  <si>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</si>
  <si>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</si>
  <si>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</si>
  <si>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</si>
  <si>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</si>
  <si>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</si>
  <si>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</si>
  <si>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</si>
  <si>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</si>
  <si>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</si>
  <si>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</si>
  <si>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</si>
  <si>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</si>
  <si>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</si>
  <si>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</si>
  <si>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</si>
  <si>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</si>
  <si>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</si>
  <si>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</si>
  <si>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</si>
  <si>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</si>
  <si>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</si>
  <si>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</si>
  <si>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</si>
  <si>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</si>
  <si>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</si>
  <si>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</si>
  <si>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</si>
  <si>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</si>
  <si>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</si>
  <si>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</si>
  <si>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</si>
  <si>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</si>
  <si>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</si>
  <si>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</si>
  <si>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</si>
  <si>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</si>
  <si>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</si>
  <si>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</si>
  <si>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</si>
  <si>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</si>
  <si>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</si>
  <si>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</si>
  <si>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</si>
  <si>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</si>
  <si>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</si>
  <si>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</si>
  <si>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</si>
  <si>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</si>
  <si>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</si>
  <si>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</si>
  <si>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</si>
  <si>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</si>
  <si>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</si>
  <si>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</si>
  <si>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</si>
  <si>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</si>
  <si>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</si>
  <si>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</si>
  <si>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</si>
  <si>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</si>
  <si>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</si>
  <si>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</si>
  <si>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</si>
  <si>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</si>
  <si>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</si>
  <si>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</si>
  <si>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</si>
  <si>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</si>
  <si>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</si>
  <si>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</si>
  <si>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</si>
  <si>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</si>
  <si>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</si>
  <si>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</si>
  <si>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</si>
  <si>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</si>
  <si>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</si>
  <si>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</si>
  <si>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</si>
  <si>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</si>
  <si>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</si>
  <si>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</si>
  <si>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</si>
  <si>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</si>
  <si>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</si>
  <si>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</si>
  <si>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</si>
  <si>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</si>
  <si>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</si>
  <si>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</si>
  <si>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</si>
  <si>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</si>
  <si>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</si>
  <si>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</si>
  <si>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</si>
  <si>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</si>
  <si>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</si>
  <si>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</si>
  <si>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</si>
  <si>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</si>
  <si>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</si>
  <si>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</si>
  <si>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</si>
  <si>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</si>
  <si>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</si>
  <si>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</si>
  <si>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</si>
  <si>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</si>
  <si>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</si>
  <si>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</si>
  <si>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</si>
  <si>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</si>
  <si>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</si>
  <si>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</si>
  <si>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</si>
  <si>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</si>
  <si>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</si>
  <si>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</si>
  <si>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</si>
  <si>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</si>
  <si>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</si>
  <si>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</si>
  <si>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</si>
  <si>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</si>
  <si>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</si>
  <si>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</si>
  <si>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</si>
  <si>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</si>
  <si>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</si>
  <si>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</si>
  <si>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</si>
  <si>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</si>
  <si>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</si>
  <si>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</si>
  <si>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</si>
  <si>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</si>
  <si>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</si>
  <si>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</si>
  <si>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</si>
  <si>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</si>
  <si>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</si>
  <si>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</si>
  <si>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</si>
  <si>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</si>
  <si>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</si>
  <si>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</si>
  <si>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</si>
  <si>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</si>
  <si>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</si>
  <si>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</si>
  <si>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</si>
  <si>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</si>
  <si>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</si>
  <si>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</si>
  <si>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</si>
  <si>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</si>
  <si>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</si>
  <si>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</si>
  <si>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</si>
  <si>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</si>
  <si>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</si>
  <si>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</si>
  <si>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</si>
  <si>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</si>
  <si>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</si>
  <si>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</si>
  <si>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</si>
  <si>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</si>
  <si>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</si>
  <si>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</si>
  <si>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</si>
  <si>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</si>
  <si>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</si>
  <si>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</si>
  <si>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</si>
  <si>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</si>
  <si>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</si>
  <si>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</si>
  <si>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</si>
  <si>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</si>
  <si>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</si>
  <si>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</si>
  <si>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</si>
  <si>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</si>
  <si>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</si>
  <si>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</si>
  <si>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</si>
  <si>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</si>
  <si>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</si>
  <si>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</si>
  <si>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</si>
  <si>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</si>
  <si>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</si>
  <si>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</si>
  <si>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</si>
  <si>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</si>
  <si>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</si>
  <si>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</si>
  <si>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</si>
  <si>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</si>
  <si>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</si>
  <si>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</si>
  <si>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</si>
  <si>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</si>
  <si>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</si>
  <si>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</si>
  <si>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</si>
  <si>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</si>
  <si>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</si>
  <si>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</si>
  <si>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</si>
  <si>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</si>
  <si>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</si>
  <si>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</si>
  <si>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</si>
  <si>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</si>
  <si>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</si>
  <si>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</si>
  <si>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</si>
  <si>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</si>
  <si>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</si>
  <si>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</si>
  <si>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</si>
  <si>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</si>
  <si>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</si>
  <si>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</si>
  <si>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</si>
  <si>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</si>
  <si>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</si>
  <si>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</si>
  <si>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</si>
  <si>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</si>
  <si>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</si>
  <si>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</si>
  <si>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</si>
  <si>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</si>
  <si>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</si>
  <si>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</si>
  <si>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</si>
  <si>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</si>
  <si>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</si>
  <si>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</si>
  <si>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</si>
  <si>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</si>
  <si>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</si>
  <si>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</si>
  <si>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</si>
  <si>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</si>
  <si>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</si>
  <si>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</si>
  <si>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</si>
  <si>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</si>
  <si>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</si>
  <si>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</si>
  <si>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</si>
  <si>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</si>
  <si>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</si>
  <si>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</si>
  <si>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</si>
  <si>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</si>
  <si>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</si>
  <si>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</si>
  <si>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</si>
  <si>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</si>
  <si>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</si>
  <si>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</si>
  <si>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</si>
  <si>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</si>
  <si>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</si>
  <si>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</si>
  <si>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</si>
  <si>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</si>
  <si>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</si>
  <si>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</si>
  <si>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</si>
  <si>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</si>
  <si>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</si>
  <si>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</si>
  <si>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</si>
  <si>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</si>
  <si>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</si>
  <si>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</si>
  <si>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</si>
  <si>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</si>
  <si>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</si>
  <si>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</si>
  <si>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</si>
  <si>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</si>
  <si>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</si>
  <si>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</si>
  <si>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</si>
  <si>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</si>
  <si>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</si>
  <si>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</si>
  <si>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</si>
  <si>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</si>
  <si>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</si>
  <si>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</si>
  <si>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</si>
  <si>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</si>
  <si>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</si>
  <si>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</si>
  <si>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</si>
  <si>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</si>
  <si>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</si>
  <si>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</si>
  <si>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</si>
  <si>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</si>
  <si>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</si>
  <si>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</si>
  <si>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</si>
  <si>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</si>
  <si>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</si>
  <si>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</si>
  <si>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</si>
  <si>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</si>
  <si>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</si>
  <si>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</si>
  <si>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</si>
  <si>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</si>
  <si>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</si>
  <si>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</si>
  <si>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</si>
  <si>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</si>
  <si>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</si>
  <si>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</si>
  <si>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</si>
  <si>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</si>
  <si>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</si>
  <si>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</si>
  <si>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</si>
  <si>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</si>
  <si>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</si>
  <si>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</si>
  <si>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</si>
  <si>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</si>
  <si>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</si>
  <si>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</si>
  <si>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</si>
  <si>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</si>
  <si>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</si>
  <si>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</si>
  <si>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</si>
  <si>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</si>
  <si>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</si>
  <si>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</si>
  <si>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</si>
  <si>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</si>
  <si>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</si>
  <si>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</si>
  <si>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</si>
  <si>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</si>
  <si>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</si>
  <si>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</si>
  <si>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</si>
  <si>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</si>
  <si>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</si>
  <si>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</si>
  <si>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</si>
  <si>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</si>
  <si>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</si>
  <si>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</si>
  <si>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</si>
  <si>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</si>
  <si>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</si>
  <si>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</si>
  <si>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</si>
  <si>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</si>
  <si>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</si>
  <si>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</si>
  <si>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</si>
  <si>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</si>
  <si>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</si>
  <si>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</si>
  <si>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</si>
  <si>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</si>
  <si>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</si>
  <si>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</si>
  <si>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</si>
  <si>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</si>
  <si>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</si>
  <si>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</si>
  <si>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</si>
  <si>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</si>
  <si>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</si>
  <si>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</si>
  <si>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</si>
  <si>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</si>
  <si>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</si>
  <si>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</si>
  <si>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</si>
  <si>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</si>
  <si>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</si>
  <si>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</si>
  <si>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</si>
  <si>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</si>
  <si>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</si>
  <si>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</si>
  <si>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</si>
  <si>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</si>
  <si>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</si>
  <si>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</si>
  <si>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</si>
  <si>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</si>
  <si>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</si>
  <si>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</si>
  <si>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</si>
  <si>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</si>
  <si>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</si>
  <si>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</si>
  <si>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</si>
  <si>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</si>
  <si>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</si>
  <si>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</si>
  <si>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</si>
  <si>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</si>
  <si>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</si>
  <si>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</si>
  <si>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</si>
  <si>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</si>
  <si>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</si>
  <si>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</si>
  <si>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</si>
  <si>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</si>
  <si>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</si>
  <si>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</si>
  <si>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</si>
  <si>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</si>
  <si>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</si>
  <si>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</si>
  <si>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</si>
  <si>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</si>
  <si>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</si>
  <si>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</si>
  <si>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</si>
  <si>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</si>
  <si>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</si>
  <si>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</si>
  <si>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</si>
  <si>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</si>
  <si>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</si>
  <si>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</si>
  <si>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</si>
  <si>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</si>
  <si>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</si>
  <si>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</si>
  <si>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</si>
  <si>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</si>
  <si>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</si>
  <si>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</si>
  <si>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</si>
  <si>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</si>
  <si>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</si>
  <si>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</si>
  <si>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</si>
  <si>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</si>
  <si>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</si>
  <si>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</si>
  <si>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</si>
  <si>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</si>
  <si>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</si>
  <si>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</si>
  <si>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</si>
  <si>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</si>
  <si>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</si>
  <si>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</si>
  <si>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</si>
  <si>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</si>
  <si>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</si>
  <si>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</si>
  <si>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</si>
  <si>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</si>
  <si>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</si>
  <si>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</si>
  <si>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</si>
  <si>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</si>
  <si>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</si>
  <si>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</si>
  <si>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</si>
  <si>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</si>
  <si>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</si>
  <si>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</si>
  <si>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</si>
  <si>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</si>
  <si>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</si>
  <si>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</si>
  <si>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</si>
  <si>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</si>
  <si>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</si>
  <si>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</si>
  <si>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</si>
  <si>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</si>
  <si>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</si>
  <si>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</si>
  <si>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</si>
  <si>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</si>
  <si>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</si>
  <si>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</si>
  <si>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</si>
  <si>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</si>
  <si>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</si>
  <si>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</si>
  <si>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</si>
  <si>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</si>
  <si>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</si>
  <si>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</si>
  <si>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</si>
  <si>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</si>
  <si>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</si>
  <si>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</si>
  <si>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</si>
  <si>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</si>
  <si>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</si>
  <si>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</si>
  <si>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</si>
  <si>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</si>
  <si>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</si>
  <si>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</si>
  <si>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</si>
  <si>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</si>
  <si>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</si>
  <si>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</si>
  <si>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</si>
  <si>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</si>
  <si>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</si>
  <si>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</si>
  <si>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</si>
  <si>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</si>
  <si>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</si>
  <si>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</si>
  <si>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</si>
  <si>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</si>
  <si>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</si>
  <si>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</si>
  <si>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</si>
  <si>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</si>
  <si>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</si>
  <si>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</si>
  <si>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</si>
  <si>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</si>
  <si>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</si>
  <si>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</si>
  <si>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</si>
  <si>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</si>
  <si>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</si>
  <si>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</si>
  <si>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</si>
  <si>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</si>
  <si>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</si>
  <si>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</si>
  <si>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</si>
  <si>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</si>
  <si>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</si>
  <si>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</si>
  <si>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</si>
  <si>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</si>
  <si>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</si>
  <si>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</si>
  <si>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</si>
  <si>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</si>
  <si>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</si>
  <si>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</si>
  <si>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</si>
  <si>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</si>
  <si>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</si>
  <si>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</si>
  <si>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</si>
  <si>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</si>
  <si>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</si>
  <si>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</si>
  <si>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</si>
  <si>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</si>
  <si>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</si>
  <si>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</si>
  <si>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</si>
  <si>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</si>
  <si>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</si>
  <si>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</si>
  <si>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</si>
  <si>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</si>
  <si>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</si>
  <si>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</si>
  <si>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</si>
  <si>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</si>
  <si>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</si>
  <si>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</si>
  <si>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</si>
  <si>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</si>
  <si>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</si>
  <si>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</si>
  <si>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</si>
  <si>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</si>
  <si>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</si>
  <si>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</si>
  <si>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</si>
  <si>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</si>
  <si>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</si>
  <si>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</si>
  <si>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</si>
  <si>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</si>
  <si>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</si>
  <si>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</si>
  <si>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</si>
  <si>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</si>
  <si>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</si>
  <si>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</si>
  <si>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</si>
  <si>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</si>
  <si>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</si>
  <si>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</si>
  <si>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</si>
  <si>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</si>
  <si>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</si>
  <si>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</si>
  <si>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</si>
  <si>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</si>
  <si>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</si>
  <si>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</si>
  <si>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</si>
  <si>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</si>
  <si>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</si>
  <si>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</si>
  <si>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</si>
  <si>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</si>
  <si>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</si>
  <si>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</si>
  <si>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</si>
  <si>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</si>
  <si>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</si>
  <si>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</si>
  <si>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</si>
  <si>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</si>
  <si>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</si>
  <si>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</si>
  <si>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</si>
  <si>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</si>
  <si>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</si>
  <si>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</si>
  <si>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</si>
  <si>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</si>
  <si>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</si>
  <si>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</si>
  <si>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</si>
  <si>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</si>
  <si>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</si>
  <si>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</si>
  <si>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</si>
  <si>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</si>
  <si>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</si>
  <si>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</si>
  <si>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</si>
  <si>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</si>
  <si>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</si>
  <si>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</si>
  <si>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</si>
  <si>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</si>
  <si>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</si>
  <si>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</si>
  <si>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</si>
  <si>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</si>
  <si>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</si>
  <si>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</si>
  <si>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</si>
  <si>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</si>
  <si>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</si>
  <si>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</si>
  <si>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</si>
  <si>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</si>
  <si>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</si>
  <si>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</si>
  <si>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</si>
  <si>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</si>
  <si>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</si>
  <si>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</si>
  <si>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</si>
  <si>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</si>
  <si>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</si>
  <si>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</si>
  <si>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</si>
  <si>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</si>
  <si>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</si>
  <si>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</si>
  <si>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</si>
  <si>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</si>
  <si>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</si>
  <si>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</si>
  <si>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</si>
  <si>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</si>
  <si>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</si>
  <si>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</si>
  <si>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</si>
  <si>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</si>
  <si>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</si>
  <si>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</si>
  <si>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</si>
  <si>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</si>
  <si>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</si>
  <si>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</si>
  <si>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</si>
  <si>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</si>
  <si>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</si>
  <si>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</si>
  <si>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</si>
  <si>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</si>
  <si>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</si>
  <si>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</si>
  <si>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</si>
  <si>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</si>
  <si>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</si>
  <si>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</si>
  <si>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</si>
  <si>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</si>
  <si>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</si>
  <si>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</si>
  <si>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</si>
  <si>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</si>
  <si>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</si>
  <si>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</si>
  <si>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</si>
  <si>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</si>
  <si>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</si>
  <si>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</si>
  <si>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</si>
  <si>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</si>
  <si>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</si>
  <si>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</si>
  <si>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</si>
  <si>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</si>
  <si>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</si>
  <si>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</si>
  <si>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</si>
  <si>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</si>
  <si>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</si>
  <si>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</si>
  <si>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</si>
  <si>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</si>
  <si>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</si>
  <si>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</si>
  <si>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</si>
  <si>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</si>
  <si>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</si>
  <si>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</si>
  <si>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</si>
  <si>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</si>
  <si>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</si>
  <si>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</si>
  <si>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</si>
  <si>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</si>
  <si>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</si>
  <si>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</si>
  <si>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</si>
  <si>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</si>
  <si>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</si>
  <si>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</si>
  <si>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</si>
  <si>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</si>
  <si>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</si>
  <si>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</si>
  <si>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</si>
  <si>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</si>
  <si>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</si>
  <si>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</si>
  <si>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</si>
  <si>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</si>
  <si>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</si>
  <si>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</si>
  <si>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</si>
  <si>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</si>
  <si>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</si>
  <si>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</si>
  <si>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</si>
  <si>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</si>
  <si>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</si>
  <si>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</si>
  <si>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</si>
  <si>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</si>
  <si>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</si>
  <si>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</si>
  <si>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</si>
  <si>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</si>
  <si>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</si>
  <si>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</si>
  <si>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</si>
  <si>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</si>
  <si>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</si>
  <si>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</si>
  <si>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</si>
  <si>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</si>
  <si>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</si>
  <si>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</si>
  <si>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</si>
  <si>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</si>
  <si>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</si>
  <si>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</si>
  <si>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</si>
  <si>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</si>
  <si>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</si>
  <si>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</si>
  <si>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</si>
  <si>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</si>
  <si>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</si>
  <si>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</si>
  <si>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</si>
  <si>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</si>
  <si>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</si>
  <si>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</si>
  <si>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</si>
  <si>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</si>
  <si>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</si>
  <si>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</si>
  <si>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</si>
  <si>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</si>
  <si>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</si>
  <si>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</si>
  <si>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</si>
  <si>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</si>
  <si>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</si>
  <si>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</si>
  <si>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</si>
  <si>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</si>
  <si>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</si>
  <si>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</si>
  <si>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</si>
  <si>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</si>
  <si>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</si>
  <si>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</si>
  <si>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</si>
  <si>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</si>
  <si>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</si>
  <si>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</si>
  <si>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</si>
  <si>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</si>
  <si>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</si>
  <si>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</si>
  <si>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</si>
  <si>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</si>
  <si>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</si>
  <si>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</si>
  <si>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</si>
  <si>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</si>
  <si>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</si>
  <si>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</si>
  <si>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</si>
  <si>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</si>
  <si>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</si>
  <si>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</si>
  <si>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</si>
  <si>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</si>
  <si>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</si>
  <si>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</si>
  <si>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</si>
  <si>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</si>
  <si>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</si>
  <si>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</si>
  <si>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</si>
  <si>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</si>
  <si>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</si>
  <si>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</si>
  <si>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</si>
  <si>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</si>
  <si>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</si>
  <si>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</si>
  <si>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</si>
  <si>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</si>
  <si>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</si>
  <si>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</si>
  <si>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</si>
  <si>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</si>
  <si>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</si>
  <si>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</si>
  <si>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</si>
  <si>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</si>
  <si>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</si>
  <si>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</si>
  <si>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</si>
  <si>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</si>
  <si>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</si>
  <si>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</si>
  <si>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</si>
  <si>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</si>
  <si>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</si>
  <si>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</si>
  <si>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</si>
  <si>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</si>
  <si>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</si>
  <si>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</si>
  <si>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</si>
  <si>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</si>
  <si>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</si>
  <si>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</si>
  <si>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</si>
  <si>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</si>
  <si>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</si>
  <si>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</si>
  <si>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</si>
  <si>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</si>
  <si>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</si>
  <si>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</si>
  <si>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</si>
  <si>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</si>
  <si>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</si>
  <si>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</si>
  <si>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</si>
  <si>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</si>
  <si>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</si>
  <si>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</si>
  <si>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</si>
  <si>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</si>
  <si>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</si>
  <si>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</si>
  <si>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</si>
  <si>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</si>
  <si>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</si>
  <si>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</si>
  <si>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</si>
  <si>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</si>
  <si>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</si>
  <si>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</si>
  <si>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</si>
  <si>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</si>
  <si>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</si>
  <si>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</si>
  <si>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</si>
  <si>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</si>
  <si>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</si>
  <si>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</si>
  <si>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</si>
  <si>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</si>
  <si>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</si>
  <si>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</si>
  <si>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</si>
  <si>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</si>
  <si>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</si>
  <si>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</si>
  <si>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</si>
  <si>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</si>
  <si>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</si>
  <si>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</si>
  <si>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</si>
  <si>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</si>
  <si>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</si>
  <si>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</si>
  <si>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</si>
  <si>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</si>
  <si>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</si>
  <si>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</si>
  <si>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</si>
  <si>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</si>
  <si>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</si>
  <si>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</si>
  <si>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</si>
  <si>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</si>
  <si>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</si>
  <si>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</si>
  <si>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</si>
  <si>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</si>
  <si>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</si>
  <si>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</si>
  <si>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</si>
  <si>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</si>
  <si>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</si>
  <si>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</si>
  <si>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</si>
  <si>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</si>
  <si>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</si>
  <si>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</si>
  <si>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</si>
  <si>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</si>
  <si>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</si>
  <si>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</si>
  <si>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</si>
  <si>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</si>
  <si>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</si>
  <si>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</si>
  <si>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</si>
  <si>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</si>
  <si>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</si>
  <si>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</si>
  <si>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</si>
  <si>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</si>
  <si>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</si>
  <si>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</si>
  <si>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</si>
  <si>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</si>
  <si>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</si>
  <si>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</si>
  <si>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</si>
  <si>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</si>
  <si>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</si>
  <si>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</si>
  <si>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</si>
  <si>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</si>
  <si>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</si>
  <si>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</si>
  <si>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</si>
  <si>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</si>
  <si>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</si>
  <si>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</si>
  <si>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</si>
  <si>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</si>
  <si>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</si>
  <si>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</si>
  <si>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</si>
  <si>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</si>
  <si>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</si>
  <si>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</si>
  <si>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</si>
  <si>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</si>
  <si>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</si>
  <si>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</si>
  <si>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</si>
  <si>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</si>
  <si>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</si>
  <si>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</si>
  <si>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</si>
  <si>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</si>
  <si>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</si>
  <si>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</si>
  <si>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</si>
  <si>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</si>
  <si>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</si>
  <si>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</si>
  <si>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</si>
  <si>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</si>
  <si>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</si>
  <si>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</si>
  <si>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</si>
  <si>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</si>
  <si>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</si>
  <si>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</si>
  <si>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</si>
  <si>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</si>
  <si>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</si>
  <si>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</si>
  <si>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</si>
  <si>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</si>
  <si>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</si>
  <si>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</si>
  <si>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</si>
  <si>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</si>
  <si>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</si>
  <si>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</si>
  <si>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</si>
  <si>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</si>
  <si>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</si>
  <si>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</si>
  <si>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</si>
  <si>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</si>
  <si>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</si>
  <si>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</si>
  <si>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</si>
  <si>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</si>
  <si>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</si>
  <si>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</si>
  <si>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</si>
  <si>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</si>
  <si>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</si>
  <si>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</si>
  <si>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</si>
  <si>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</si>
  <si>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</si>
  <si>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</si>
  <si>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</si>
  <si>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</si>
  <si>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</si>
  <si>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</si>
  <si>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</si>
  <si>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</si>
  <si>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</si>
  <si>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</si>
  <si>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</si>
  <si>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</si>
  <si>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</si>
  <si>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</si>
  <si>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</si>
  <si>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</si>
  <si>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</si>
  <si>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</si>
  <si>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</si>
  <si>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</si>
  <si>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</si>
  <si>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</si>
  <si>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</si>
  <si>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</si>
  <si>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</si>
  <si>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</si>
  <si>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</si>
  <si>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</si>
  <si>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</si>
  <si>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</si>
  <si>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</si>
  <si>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</si>
  <si>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</si>
  <si>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</si>
  <si>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</si>
  <si>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</si>
  <si>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</si>
  <si>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</si>
  <si>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</si>
  <si>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</si>
  <si>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</si>
  <si>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</si>
  <si>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</si>
  <si>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</si>
  <si>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</si>
  <si>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</si>
  <si>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</si>
  <si>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</si>
  <si>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</si>
  <si>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</si>
  <si>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</si>
  <si>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</si>
  <si>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</si>
  <si>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</si>
  <si>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</si>
  <si>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</si>
  <si>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</si>
  <si>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</si>
  <si>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</si>
  <si>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</si>
  <si>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</si>
  <si>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</si>
  <si>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</si>
  <si>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</si>
  <si>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</si>
  <si>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</si>
  <si>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</si>
  <si>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</si>
  <si>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</si>
  <si>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</si>
  <si>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</si>
  <si>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</si>
  <si>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</si>
  <si>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</si>
  <si>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</si>
  <si>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</si>
  <si>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</si>
  <si>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</si>
  <si>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</si>
  <si>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</si>
  <si>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</si>
  <si>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</si>
  <si>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</si>
  <si>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</si>
  <si>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</si>
  <si>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</si>
  <si>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</si>
  <si>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</si>
  <si>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</si>
  <si>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</si>
  <si>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</si>
  <si>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</si>
  <si>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</si>
  <si>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</si>
  <si>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</si>
  <si>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</si>
  <si>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</si>
  <si>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</si>
  <si>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</si>
  <si>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</si>
  <si>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</si>
  <si>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</si>
  <si>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</si>
  <si>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</si>
  <si>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</si>
  <si>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</si>
  <si>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</si>
  <si>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</si>
  <si>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</si>
  <si>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</si>
  <si>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</si>
  <si>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</si>
  <si>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</si>
  <si>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</si>
  <si>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</si>
  <si>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</si>
  <si>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</si>
  <si>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</si>
  <si>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</si>
  <si>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</si>
  <si>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</si>
  <si>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</si>
  <si>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</si>
  <si>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</si>
  <si>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</si>
  <si>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</si>
  <si>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</si>
  <si>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</si>
  <si>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</si>
  <si>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</si>
  <si>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</si>
  <si>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</si>
  <si>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</si>
  <si>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</si>
  <si>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</si>
  <si>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</si>
  <si>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</si>
  <si>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</si>
  <si>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</si>
  <si>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</si>
  <si>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</si>
  <si>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</si>
  <si>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</si>
  <si>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</si>
  <si>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</si>
  <si>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</si>
  <si>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</si>
  <si>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</si>
  <si>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</si>
  <si>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</si>
  <si>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</si>
  <si>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</si>
  <si>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</si>
  <si>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</si>
  <si>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</si>
  <si>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</si>
  <si>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</si>
  <si>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</si>
  <si>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</si>
  <si>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</si>
  <si>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</si>
  <si>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</si>
  <si>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</si>
  <si>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</si>
  <si>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</si>
  <si>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</si>
  <si>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</si>
  <si>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</si>
  <si>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</si>
  <si>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</si>
  <si>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</si>
  <si>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</si>
  <si>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</si>
  <si>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</si>
  <si>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</si>
  <si>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</si>
  <si>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</si>
  <si>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</si>
  <si>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</si>
  <si>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</si>
  <si>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</si>
  <si>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</si>
  <si>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</si>
  <si>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</si>
  <si>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</si>
  <si>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</si>
  <si>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</si>
  <si>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</si>
  <si>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</si>
  <si>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</si>
  <si>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</si>
  <si>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</si>
  <si>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</si>
  <si>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</si>
  <si>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</si>
  <si>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</si>
  <si>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</si>
  <si>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</si>
  <si>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</si>
  <si>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</si>
  <si>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</si>
  <si>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</si>
  <si>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</si>
  <si>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</si>
  <si>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</si>
  <si>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</si>
  <si>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</si>
  <si>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</si>
  <si>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</si>
  <si>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</si>
  <si>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</si>
  <si>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</si>
  <si>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</si>
  <si>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</si>
  <si>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</si>
  <si>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</si>
  <si>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</si>
  <si>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</si>
  <si>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</si>
  <si>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</si>
  <si>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</si>
  <si>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</si>
  <si>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</si>
  <si>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</si>
  <si>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</si>
  <si>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</si>
  <si>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</si>
  <si>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</si>
  <si>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</si>
  <si>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</si>
  <si>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</si>
  <si>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</si>
  <si>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</si>
  <si>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</si>
  <si>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</si>
  <si>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</si>
  <si>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</si>
  <si>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</si>
  <si>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</si>
  <si>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</si>
  <si>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</si>
  <si>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</si>
  <si>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</si>
  <si>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</si>
  <si>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</si>
  <si>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</si>
  <si>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</si>
  <si>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</si>
  <si>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</si>
  <si>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</si>
  <si>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</si>
  <si>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</si>
  <si>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</si>
  <si>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</si>
  <si>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</si>
  <si>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</si>
  <si>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</si>
  <si>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</si>
  <si>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</si>
  <si>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</si>
  <si>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</si>
  <si>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</si>
  <si>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</si>
  <si>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</si>
  <si>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</si>
  <si>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</si>
  <si>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</si>
  <si>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</si>
  <si>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</si>
  <si>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</si>
  <si>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</si>
  <si>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</si>
  <si>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</si>
  <si>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</si>
  <si>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</si>
  <si>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</si>
  <si>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</si>
  <si>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</si>
  <si>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</si>
  <si>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</si>
  <si>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</si>
  <si>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</si>
  <si>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</si>
  <si>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</si>
  <si>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</si>
  <si>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</si>
  <si>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</si>
  <si>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</si>
  <si>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</si>
  <si>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</si>
  <si>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</si>
  <si>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</si>
  <si>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</si>
  <si>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</si>
  <si>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</si>
  <si>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</si>
  <si>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</si>
  <si>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</si>
  <si>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</si>
  <si>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</si>
  <si>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</si>
  <si>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</si>
  <si>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</si>
  <si>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</si>
  <si>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</si>
  <si>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</si>
  <si>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</si>
  <si>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</si>
  <si>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</si>
  <si>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</si>
  <si>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</si>
  <si>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</si>
  <si>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</si>
  <si>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</si>
  <si>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</si>
  <si>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</si>
  <si>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</si>
  <si>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</si>
  <si>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</si>
  <si>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</si>
  <si>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</si>
  <si>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</si>
  <si>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</si>
  <si>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</si>
  <si>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</si>
  <si>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</si>
  <si>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</si>
  <si>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</si>
  <si>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</si>
  <si>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</si>
  <si>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</si>
  <si>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</si>
  <si>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</si>
  <si>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</si>
  <si>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</si>
  <si>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</si>
  <si>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</si>
  <si>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</si>
  <si>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</si>
  <si>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</si>
  <si>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</si>
  <si>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</si>
  <si>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</si>
  <si>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</si>
  <si>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</si>
  <si>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</si>
  <si>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</si>
  <si>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</si>
  <si>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</si>
  <si>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</si>
  <si>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</si>
  <si>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</si>
  <si>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</si>
  <si>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</si>
  <si>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</si>
  <si>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</si>
  <si>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</si>
  <si>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</si>
  <si>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</si>
  <si>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</si>
  <si>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</si>
  <si>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</si>
  <si>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</si>
  <si>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</si>
  <si>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</si>
  <si>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</si>
  <si>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</si>
  <si>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</si>
  <si>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</si>
  <si>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</si>
  <si>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</si>
  <si>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</si>
  <si>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</si>
  <si>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</si>
  <si>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</si>
  <si>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</si>
  <si>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</si>
  <si>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</si>
  <si>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</si>
  <si>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</si>
  <si>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</si>
  <si>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</si>
  <si>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</si>
  <si>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</si>
  <si>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</si>
  <si>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</si>
  <si>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</si>
  <si>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</si>
  <si>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</si>
  <si>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</si>
  <si>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</si>
  <si>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</si>
  <si>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</si>
  <si>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</si>
  <si>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</si>
  <si>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</si>
  <si>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</si>
  <si>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</si>
  <si>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</si>
  <si>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</si>
  <si>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</si>
  <si>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</si>
  <si>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</si>
  <si>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</si>
  <si>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</si>
  <si>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</si>
  <si>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</si>
  <si>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</si>
  <si>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</si>
  <si>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</si>
  <si>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</si>
  <si>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</si>
  <si>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</si>
  <si>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</si>
  <si>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</si>
  <si>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</si>
  <si>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</si>
  <si>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</si>
  <si>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</si>
  <si>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</si>
  <si>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</si>
  <si>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</si>
  <si>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</si>
  <si>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</si>
  <si>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</si>
  <si>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</si>
  <si>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</si>
  <si>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</si>
  <si>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</si>
  <si>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</si>
  <si>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</si>
  <si>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</si>
  <si>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</si>
  <si>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</si>
  <si>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</si>
  <si>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</si>
  <si>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</si>
  <si>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</si>
  <si>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</si>
  <si>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</si>
  <si>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</si>
  <si>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</si>
  <si>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</si>
  <si>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</si>
  <si>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</si>
  <si>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</si>
  <si>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</si>
  <si>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</si>
  <si>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</si>
  <si>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</si>
  <si>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</si>
  <si>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</si>
  <si>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</si>
  <si>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</si>
  <si>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</si>
  <si>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</si>
  <si>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</si>
  <si>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</si>
  <si>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</si>
  <si>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</si>
  <si>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</si>
  <si>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</si>
  <si>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</si>
  <si>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</si>
  <si>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</si>
  <si>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</si>
  <si>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</si>
  <si>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</si>
  <si>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</si>
  <si>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</si>
  <si>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</si>
  <si>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</si>
  <si>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</si>
  <si>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</si>
  <si>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</si>
  <si>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</si>
  <si>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</si>
  <si>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</si>
  <si>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</si>
  <si>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</si>
  <si>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</si>
  <si>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</si>
  <si>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</si>
  <si>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</si>
  <si>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</si>
  <si>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</si>
  <si>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</si>
  <si>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</si>
  <si>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</si>
  <si>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</si>
  <si>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</si>
  <si>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</si>
  <si>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</si>
  <si>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</si>
  <si>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</si>
  <si>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</si>
  <si>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</si>
  <si>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</si>
  <si>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</si>
  <si>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</si>
  <si>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</si>
  <si>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</si>
  <si>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</si>
  <si>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</si>
  <si>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</si>
  <si>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</si>
  <si>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</si>
  <si>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</si>
  <si>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</si>
  <si>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</si>
  <si>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</si>
  <si>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</si>
  <si>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</si>
  <si>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</si>
  <si>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</si>
  <si>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</si>
  <si>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</si>
  <si>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</si>
  <si>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</si>
  <si>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</si>
  <si>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</si>
  <si>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</si>
  <si>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</si>
  <si>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</si>
  <si>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</si>
  <si>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</si>
  <si>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</si>
  <si>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</si>
  <si>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</si>
  <si>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</si>
  <si>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</si>
  <si>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</si>
  <si>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</si>
  <si>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</si>
  <si>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</si>
  <si>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</si>
  <si>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</si>
  <si>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</si>
  <si>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</si>
  <si>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</si>
  <si>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</si>
  <si>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</si>
  <si>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</si>
  <si>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</si>
  <si>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</si>
  <si>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</si>
  <si>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</si>
  <si>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</si>
  <si>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</si>
  <si>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</si>
  <si>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</si>
  <si>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</si>
  <si>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</si>
  <si>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</si>
  <si>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</si>
  <si>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</si>
  <si>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</si>
  <si>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</si>
  <si>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</si>
  <si>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</si>
  <si>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</si>
  <si>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</si>
  <si>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</si>
  <si>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</si>
  <si>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</si>
  <si>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</si>
  <si>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</si>
  <si>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</si>
  <si>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</si>
  <si>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</si>
  <si>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</si>
  <si>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</si>
  <si>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</si>
  <si>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</si>
  <si>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</si>
  <si>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</si>
  <si>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</si>
  <si>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</si>
  <si>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</si>
  <si>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</si>
  <si>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</si>
  <si>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</si>
  <si>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</si>
  <si>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</si>
  <si>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</si>
  <si>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</si>
  <si>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</si>
  <si>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</si>
  <si>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</si>
  <si>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</si>
  <si>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</si>
  <si>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</si>
  <si>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</si>
  <si>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</si>
  <si>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</si>
  <si>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</si>
  <si>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</si>
  <si>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</si>
  <si>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</si>
  <si>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</si>
  <si>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</si>
  <si>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</si>
  <si>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</si>
  <si>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</si>
  <si>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</si>
  <si>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</si>
  <si>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</si>
  <si>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</si>
  <si>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</si>
  <si>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</si>
  <si>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</si>
  <si>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</si>
  <si>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</si>
  <si>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</si>
  <si>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</si>
  <si>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</si>
  <si>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</si>
  <si>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</si>
  <si>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</si>
  <si>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</si>
  <si>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</si>
  <si>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</si>
  <si>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</si>
  <si>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</si>
  <si>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</si>
  <si>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</si>
  <si>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</si>
  <si>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</si>
  <si>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</si>
  <si>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</si>
  <si>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</si>
  <si>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</si>
  <si>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</si>
  <si>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</si>
  <si>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</si>
  <si>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</si>
  <si>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</si>
  <si>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</si>
  <si>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</si>
  <si>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</si>
  <si>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</si>
  <si>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</si>
  <si>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</si>
  <si>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</si>
  <si>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</si>
  <si>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</si>
  <si>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</si>
  <si>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</si>
  <si>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</si>
  <si>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</si>
  <si>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</si>
  <si>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</si>
  <si>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</si>
  <si>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</si>
  <si>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</si>
  <si>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</si>
  <si>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</si>
  <si>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</si>
  <si>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</si>
  <si>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</si>
  <si>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</si>
  <si>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</si>
  <si>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</si>
  <si>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</si>
  <si>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</si>
  <si>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</si>
  <si>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</si>
  <si>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</si>
  <si>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</si>
  <si>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</si>
  <si>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</si>
  <si>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</si>
  <si>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</si>
  <si>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</si>
  <si>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</si>
  <si>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</si>
  <si>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</si>
  <si>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</si>
  <si>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</si>
  <si>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</si>
  <si>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</si>
  <si>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</si>
  <si>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</si>
  <si>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</si>
  <si>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</si>
  <si>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</si>
  <si>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</si>
  <si>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</si>
  <si>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</si>
  <si>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</si>
  <si>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</si>
  <si>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</si>
  <si>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</si>
  <si>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</si>
  <si>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</si>
  <si>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</si>
  <si>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</si>
  <si>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</si>
  <si>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</si>
  <si>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</si>
  <si>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</si>
  <si>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</si>
  <si>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</si>
  <si>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</si>
  <si>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</si>
  <si>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</si>
  <si>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</si>
  <si>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</si>
  <si>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</si>
  <si>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</si>
  <si>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</si>
  <si>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</si>
  <si>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</si>
  <si>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</si>
  <si>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</si>
  <si>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</si>
  <si>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</si>
  <si>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</si>
  <si>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</si>
  <si>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</si>
  <si>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</si>
  <si>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</si>
  <si>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</si>
  <si>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</si>
  <si>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</si>
  <si>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</si>
  <si>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</si>
  <si>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</si>
  <si>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</si>
  <si>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</si>
  <si>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</si>
  <si>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</si>
  <si>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</si>
  <si>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</si>
  <si>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</si>
  <si>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</si>
  <si>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</si>
  <si>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</si>
  <si>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</si>
  <si>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</si>
  <si>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</si>
  <si>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</si>
  <si>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</si>
  <si>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</si>
  <si>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</si>
  <si>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</si>
  <si>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</si>
  <si>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</si>
  <si>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</si>
  <si>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</si>
  <si>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</si>
  <si>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</si>
  <si>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</si>
  <si>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</si>
  <si>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</si>
  <si>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</si>
  <si>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</si>
  <si>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</si>
  <si>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</si>
  <si>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</si>
  <si>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</si>
  <si>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</si>
  <si>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</si>
  <si>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</si>
  <si>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</si>
  <si>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</si>
  <si>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</si>
  <si>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</si>
  <si>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</si>
  <si>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</si>
  <si>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</si>
  <si>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</si>
  <si>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</si>
  <si>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</si>
  <si>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</si>
  <si>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</si>
  <si>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</si>
  <si>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</si>
  <si>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</si>
  <si>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</si>
  <si>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</si>
  <si>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</si>
  <si>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</si>
  <si>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</si>
  <si>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</si>
  <si>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</si>
  <si>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</si>
  <si>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</si>
  <si>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</si>
  <si>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</si>
  <si>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</si>
  <si>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</si>
  <si>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</si>
  <si>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</si>
  <si>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</si>
  <si>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</si>
  <si>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</si>
  <si>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</si>
  <si>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</si>
  <si>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</si>
  <si>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</si>
  <si>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</si>
  <si>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</si>
  <si>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</si>
  <si>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</si>
  <si>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</si>
  <si>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</si>
  <si>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</si>
  <si>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</si>
  <si>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</si>
  <si>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</si>
  <si>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</si>
  <si>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</si>
  <si>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</si>
  <si>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</si>
  <si>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</si>
  <si>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</si>
  <si>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</si>
  <si>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</si>
  <si>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</si>
  <si>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</si>
  <si>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</si>
  <si>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</si>
  <si>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</si>
  <si>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</si>
  <si>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</si>
  <si>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</si>
  <si>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</si>
  <si>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</si>
  <si>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</si>
  <si>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</si>
  <si>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</si>
  <si>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</si>
  <si>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</si>
  <si>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</si>
  <si>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</si>
  <si>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</si>
  <si>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</si>
  <si>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</si>
  <si>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</si>
  <si>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</si>
  <si>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</si>
  <si>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</si>
  <si>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</si>
  <si>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</si>
  <si>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</si>
  <si>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</si>
  <si>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</si>
  <si>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</si>
  <si>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</si>
  <si>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</si>
  <si>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</si>
  <si>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</si>
  <si>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</si>
  <si>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</si>
  <si>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</si>
  <si>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</si>
  <si>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</si>
  <si>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</si>
  <si>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</si>
  <si>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</si>
  <si>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</si>
  <si>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</si>
  <si>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</si>
  <si>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</si>
  <si>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</si>
  <si>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</si>
  <si>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</si>
  <si>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</si>
  <si>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</si>
  <si>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</si>
  <si>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</si>
  <si>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</si>
  <si>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</si>
  <si>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</si>
  <si>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</si>
  <si>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</si>
  <si>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</si>
  <si>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</si>
  <si>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</si>
  <si>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</si>
  <si>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</si>
  <si>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</si>
  <si>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</si>
  <si>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</si>
  <si>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</si>
  <si>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</si>
  <si>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</si>
  <si>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</si>
  <si>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</si>
  <si>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</si>
  <si>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</si>
  <si>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</si>
  <si>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</si>
  <si>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</si>
  <si>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</si>
  <si>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</si>
  <si>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</si>
  <si>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</si>
  <si>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</si>
  <si>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</si>
  <si>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</si>
  <si>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</si>
  <si>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</si>
  <si>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</si>
  <si>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</si>
  <si>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</si>
  <si>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</si>
  <si>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</si>
  <si>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</si>
  <si>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</si>
  <si>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</si>
  <si>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</si>
  <si>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</si>
  <si>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</si>
  <si>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</si>
  <si>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</si>
  <si>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</si>
  <si>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</si>
  <si>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</si>
  <si>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</si>
  <si>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</si>
  <si>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</si>
  <si>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</si>
  <si>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</si>
  <si>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</si>
  <si>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</si>
  <si>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</si>
  <si>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</si>
  <si>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</si>
  <si>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</si>
  <si>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</si>
  <si>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</si>
  <si>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</si>
  <si>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</si>
  <si>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</si>
  <si>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</si>
  <si>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</si>
  <si>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</si>
  <si>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</si>
  <si>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</si>
  <si>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</si>
  <si>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</si>
  <si>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</si>
  <si>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</si>
  <si>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</si>
  <si>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</si>
  <si>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</si>
  <si>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</si>
  <si>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</si>
  <si>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</si>
  <si>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</si>
  <si>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</si>
  <si>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</si>
  <si>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</si>
  <si>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</si>
  <si>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</si>
  <si>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</si>
  <si>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</si>
  <si>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</si>
  <si>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</si>
  <si>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</si>
  <si>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</si>
  <si>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</si>
  <si>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</si>
  <si>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</si>
  <si>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</si>
  <si>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</si>
  <si>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</si>
  <si>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</si>
  <si>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</si>
  <si>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</si>
  <si>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</si>
  <si>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</si>
  <si>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</si>
  <si>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</si>
  <si>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</si>
  <si>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</si>
  <si>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</si>
  <si>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</si>
  <si>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</si>
  <si>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</si>
  <si>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</si>
  <si>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</si>
  <si>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</si>
  <si>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</si>
  <si>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</si>
  <si>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</si>
  <si>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</si>
  <si>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</si>
  <si>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</si>
  <si>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</si>
  <si>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</si>
  <si>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</si>
  <si>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</si>
  <si>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</si>
  <si>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</si>
  <si>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</si>
  <si>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</si>
  <si>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</si>
  <si>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</si>
  <si>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</si>
  <si>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</si>
  <si>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</si>
  <si>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</si>
  <si>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</si>
  <si>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</si>
  <si>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</si>
  <si>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</si>
  <si>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</si>
  <si>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</si>
  <si>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</si>
  <si>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</si>
  <si>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</si>
  <si>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</si>
  <si>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</si>
  <si>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</si>
  <si>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</si>
  <si>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</si>
  <si>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</si>
  <si>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</si>
  <si>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</si>
  <si>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</si>
  <si>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</si>
  <si>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</si>
  <si>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</si>
  <si>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</si>
  <si>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</si>
  <si>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</si>
  <si>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</si>
  <si>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</si>
  <si>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</si>
  <si>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</si>
  <si>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</si>
  <si>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</si>
  <si>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</si>
  <si>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</si>
  <si>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</si>
  <si>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</si>
  <si>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</si>
  <si>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</si>
  <si>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</si>
  <si>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</si>
  <si>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</si>
  <si>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</si>
  <si>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</si>
  <si>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</si>
  <si>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</si>
  <si>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</si>
  <si>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</si>
  <si>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</si>
  <si>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</si>
  <si>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</si>
  <si>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</si>
  <si>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</si>
  <si>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</si>
  <si>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</si>
  <si>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</si>
  <si>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</si>
  <si>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</si>
  <si>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</si>
  <si>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</si>
  <si>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</si>
  <si>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</si>
  <si>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</si>
  <si>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</si>
  <si>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</si>
  <si>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</si>
  <si>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</si>
  <si>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</si>
  <si>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</si>
  <si>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</si>
  <si>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</si>
  <si>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</si>
  <si>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</si>
  <si>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</si>
  <si>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</si>
  <si>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</si>
  <si>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</si>
  <si>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</si>
  <si>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</si>
  <si>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</si>
  <si>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</si>
  <si>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</si>
  <si>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</si>
  <si>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</si>
  <si>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</si>
  <si>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</si>
  <si>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</si>
  <si>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</si>
  <si>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</si>
  <si>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</si>
  <si>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</si>
  <si>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</si>
  <si>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</si>
  <si>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</si>
  <si>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</si>
  <si>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</si>
  <si>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</si>
  <si>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</si>
  <si>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</si>
  <si>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</si>
  <si>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</si>
  <si>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</si>
  <si>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</si>
  <si>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</si>
  <si>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</si>
  <si>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</si>
  <si>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</si>
  <si>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</si>
  <si>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</si>
  <si>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</si>
  <si>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</si>
  <si>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</si>
  <si>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</si>
  <si>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</si>
  <si>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</si>
  <si>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</si>
  <si>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</si>
  <si>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</si>
  <si>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</si>
  <si>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</si>
  <si>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</si>
  <si>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</si>
  <si>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</si>
  <si>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</si>
  <si>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</si>
  <si>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</si>
  <si>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</si>
  <si>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</si>
  <si>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</si>
  <si>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</si>
  <si>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</si>
  <si>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</si>
  <si>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</si>
  <si>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</si>
  <si>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</si>
  <si>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</si>
  <si>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</si>
  <si>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</si>
  <si>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</si>
  <si>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</si>
  <si>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</si>
  <si>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</si>
  <si>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</si>
  <si>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</si>
  <si>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</si>
  <si>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</si>
  <si>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</si>
  <si>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</si>
  <si>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</si>
  <si>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</si>
  <si>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</si>
  <si>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</si>
  <si>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</si>
  <si>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</si>
  <si>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</si>
  <si>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</si>
  <si>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</si>
  <si>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</si>
  <si>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</si>
  <si>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</si>
  <si>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</si>
  <si>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</si>
  <si>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</si>
  <si>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</si>
  <si>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</si>
  <si>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</si>
  <si>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</si>
  <si>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</si>
  <si>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</si>
  <si>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</si>
  <si>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</si>
  <si>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</si>
  <si>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</si>
  <si>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</si>
  <si>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</si>
  <si>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</si>
  <si>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</si>
  <si>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</si>
  <si>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</si>
  <si>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</si>
  <si>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</si>
  <si>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</si>
  <si>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</si>
  <si>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</si>
  <si>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</si>
  <si>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</si>
  <si>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</si>
  <si>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</si>
  <si>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</si>
  <si>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</si>
  <si>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</si>
  <si>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</si>
  <si>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</si>
  <si>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</si>
  <si>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</si>
  <si>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</si>
  <si>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</si>
  <si>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</si>
  <si>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</si>
  <si>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</si>
  <si>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</si>
  <si>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</si>
  <si>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</si>
  <si>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</si>
  <si>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</si>
  <si>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</si>
  <si>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</si>
  <si>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</si>
  <si>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</si>
  <si>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</si>
  <si>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</si>
  <si>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</si>
  <si>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</si>
  <si>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</si>
  <si>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</si>
  <si>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</si>
  <si>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</si>
  <si>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</si>
  <si>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</si>
  <si>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</si>
  <si>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</si>
  <si>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</si>
  <si>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</si>
  <si>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</si>
  <si>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</si>
  <si>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</si>
  <si>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</si>
  <si>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</si>
  <si>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</si>
  <si>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</si>
  <si>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</si>
  <si>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</si>
  <si>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</si>
  <si>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</si>
  <si>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</si>
  <si>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</si>
  <si>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</si>
  <si>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</si>
  <si>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</si>
  <si>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</si>
  <si>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</si>
  <si>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</si>
  <si>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</si>
  <si>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</si>
  <si>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</si>
  <si>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</si>
  <si>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</si>
  <si>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</si>
  <si>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</si>
  <si>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</si>
  <si>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</si>
  <si>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</si>
  <si>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</si>
  <si>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</si>
  <si>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</si>
  <si>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</si>
  <si>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</si>
  <si>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</si>
  <si>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</si>
  <si>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</si>
  <si>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</si>
  <si>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</si>
  <si>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</si>
  <si>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</si>
  <si>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</si>
  <si>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</si>
  <si>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</si>
  <si>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</si>
  <si>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</si>
  <si>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</si>
  <si>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</si>
  <si>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</si>
  <si>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</si>
  <si>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</si>
  <si>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</si>
  <si>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</si>
  <si>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</si>
  <si>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</si>
  <si>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</si>
  <si>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</si>
  <si>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</si>
  <si>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</si>
  <si>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</si>
  <si>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</si>
  <si>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</si>
  <si>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</si>
  <si>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</si>
  <si>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</si>
  <si>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</si>
  <si>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</si>
  <si>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</si>
  <si>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</si>
  <si>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</si>
  <si>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</si>
  <si>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</si>
  <si>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</si>
  <si>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</si>
  <si>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</si>
  <si>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</si>
  <si>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</si>
  <si>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</si>
  <si>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</si>
  <si>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</si>
  <si>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</si>
  <si>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</si>
  <si>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</si>
  <si>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</si>
  <si>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</si>
  <si>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</si>
  <si>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</si>
  <si>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</si>
  <si>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</si>
  <si>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</si>
  <si>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</si>
  <si>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</si>
  <si>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</si>
  <si>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</si>
  <si>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</si>
  <si>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</si>
  <si>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</si>
  <si>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</si>
  <si>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</si>
  <si>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</si>
  <si>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</si>
  <si>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</si>
  <si>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</si>
  <si>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</si>
  <si>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</si>
  <si>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</si>
  <si>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</si>
  <si>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</si>
  <si>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</si>
  <si>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</si>
  <si>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</si>
  <si>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</si>
  <si>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</si>
  <si>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</si>
  <si>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</si>
  <si>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</si>
  <si>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</si>
  <si>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</si>
  <si>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</si>
  <si>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</si>
  <si>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</si>
  <si>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</si>
  <si>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</si>
  <si>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</si>
  <si>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</si>
  <si>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</si>
  <si>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</si>
  <si>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</si>
  <si>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</si>
  <si>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</si>
  <si>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</si>
  <si>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</si>
  <si>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</si>
  <si>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</si>
  <si>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</si>
  <si>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</si>
  <si>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</si>
  <si>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</si>
  <si>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</si>
  <si>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</si>
  <si>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</si>
  <si>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</si>
  <si>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</si>
  <si>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</si>
  <si>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</si>
  <si>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</si>
  <si>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</si>
  <si>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</si>
  <si>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</si>
  <si>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</si>
  <si>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</si>
  <si>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</si>
  <si>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</si>
  <si>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</si>
  <si>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</si>
  <si>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</si>
  <si>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</si>
  <si>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</si>
  <si>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</si>
  <si>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</si>
  <si>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</si>
  <si>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</si>
  <si>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</si>
  <si>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</si>
  <si>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</si>
  <si>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</si>
  <si>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</si>
  <si>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</si>
  <si>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</si>
  <si>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</si>
  <si>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</si>
  <si>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</si>
  <si>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</si>
  <si>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</si>
  <si>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</si>
  <si>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</si>
  <si>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</si>
  <si>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</si>
  <si>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</si>
  <si>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</si>
  <si>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</si>
  <si>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</si>
  <si>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</si>
  <si>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</si>
  <si>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</si>
  <si>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</si>
  <si>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</si>
  <si>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</si>
  <si>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</si>
  <si>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</si>
  <si>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</si>
  <si>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</si>
  <si>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</si>
  <si>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</si>
  <si>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</si>
  <si>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</si>
  <si>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</si>
  <si>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</si>
  <si>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</si>
  <si>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</si>
  <si>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</si>
  <si>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</si>
  <si>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</si>
  <si>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</si>
  <si>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</si>
  <si>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</si>
  <si>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</si>
  <si>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</si>
  <si>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</si>
  <si>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</si>
  <si>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</si>
  <si>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</si>
  <si>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</si>
  <si>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</si>
  <si>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</si>
  <si>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</si>
  <si>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</si>
  <si>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</si>
  <si>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</si>
  <si>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</si>
  <si>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</si>
  <si>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</si>
  <si>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</si>
  <si>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</si>
  <si>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</si>
  <si>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</si>
  <si>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</si>
  <si>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</si>
  <si>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</si>
  <si>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</si>
  <si>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</si>
  <si>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</si>
  <si>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</si>
  <si>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</si>
  <si>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</si>
  <si>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</si>
  <si>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</si>
  <si>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</si>
  <si>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</si>
  <si>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</si>
  <si>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</si>
  <si>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</si>
  <si>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</si>
  <si>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</si>
  <si>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</si>
  <si>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</si>
  <si>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</si>
  <si>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</si>
  <si>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</si>
  <si>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</si>
  <si>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</si>
  <si>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</si>
  <si>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</si>
  <si>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</si>
  <si>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</si>
  <si>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</si>
  <si>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</si>
  <si>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</si>
  <si>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</si>
  <si>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</si>
  <si>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</si>
  <si>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</si>
  <si>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</si>
  <si>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</si>
  <si>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</si>
  <si>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</si>
  <si>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</si>
  <si>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</si>
  <si>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</si>
  <si>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</si>
  <si>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</si>
  <si>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</si>
  <si>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</si>
  <si>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</si>
  <si>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</si>
  <si>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</si>
  <si>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</si>
  <si>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</si>
  <si>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</si>
  <si>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</si>
  <si>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</si>
  <si>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</si>
  <si>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</si>
  <si>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</si>
  <si>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</si>
  <si>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</si>
  <si>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</si>
  <si>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</si>
  <si>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</si>
  <si>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</si>
  <si>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</si>
  <si>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</si>
  <si>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</si>
  <si>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</si>
  <si>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</si>
  <si>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</si>
  <si>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</si>
  <si>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</si>
  <si>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</si>
  <si>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</si>
  <si>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</si>
  <si>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</si>
  <si>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</si>
  <si>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</si>
  <si>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</si>
  <si>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</si>
  <si>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</si>
  <si>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</si>
  <si>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</si>
  <si>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</si>
  <si>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</si>
  <si>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</si>
  <si>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</si>
  <si>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</si>
  <si>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</si>
  <si>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</si>
  <si>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</si>
  <si>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</si>
  <si>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</si>
  <si>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</si>
  <si>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</si>
  <si>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</si>
  <si>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</si>
  <si>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</si>
  <si>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</si>
  <si>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</si>
  <si>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</si>
  <si>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</si>
  <si>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</si>
  <si>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</si>
  <si>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</si>
  <si>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</si>
  <si>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</si>
  <si>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</si>
  <si>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</si>
  <si>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</si>
  <si>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</si>
  <si>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</si>
  <si>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</si>
  <si>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</si>
  <si>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</si>
  <si>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</si>
  <si>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</si>
  <si>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</si>
  <si>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</si>
  <si>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</si>
  <si>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</si>
  <si>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</si>
  <si>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</si>
  <si>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</si>
  <si>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</si>
  <si>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</si>
  <si>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</si>
  <si>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</si>
  <si>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</si>
  <si>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</si>
  <si>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</si>
  <si>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</si>
  <si>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</si>
  <si>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</si>
  <si>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</si>
  <si>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</si>
  <si>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</si>
  <si>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</si>
  <si>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</si>
  <si>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</si>
  <si>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</si>
  <si>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</si>
  <si>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</si>
  <si>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</si>
  <si>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</si>
  <si>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</si>
  <si>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</si>
  <si>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</si>
  <si>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</si>
  <si>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</si>
  <si>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</si>
  <si>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</si>
  <si>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</si>
  <si>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</si>
  <si>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</si>
  <si>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</si>
  <si>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</si>
  <si>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</si>
  <si>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</si>
  <si>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</si>
  <si>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</si>
  <si>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</si>
  <si>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</si>
  <si>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</si>
  <si>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</si>
  <si>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</si>
  <si>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</si>
  <si>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</si>
  <si>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</si>
  <si>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</si>
  <si>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</si>
  <si>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</si>
  <si>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</si>
  <si>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</si>
  <si>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</si>
  <si>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</si>
  <si>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</si>
  <si>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</si>
  <si>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</si>
  <si>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</si>
  <si>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</si>
  <si>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</si>
  <si>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</si>
  <si>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</si>
  <si>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</si>
  <si>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</si>
  <si>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</si>
  <si>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</si>
  <si>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</si>
  <si>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</si>
  <si>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</si>
  <si>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</si>
  <si>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</si>
  <si>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</si>
  <si>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</si>
  <si>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</si>
  <si>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</si>
  <si>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</si>
  <si>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</si>
  <si>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</si>
  <si>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</si>
  <si>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</si>
  <si>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</si>
  <si>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</si>
  <si>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</si>
  <si>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</si>
  <si>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</si>
  <si>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</si>
  <si>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</si>
  <si>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</si>
  <si>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</si>
  <si>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</si>
  <si>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</si>
  <si>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</si>
  <si>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</si>
  <si>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</si>
  <si>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</si>
  <si>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</si>
  <si>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</si>
  <si>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</si>
  <si>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</si>
  <si>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</si>
  <si>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</si>
  <si>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</si>
  <si>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</si>
  <si>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</si>
  <si>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</si>
  <si>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</si>
  <si>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</si>
  <si>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</si>
  <si>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</si>
  <si>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</si>
  <si>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</si>
  <si>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</si>
  <si>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</si>
  <si>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</si>
  <si>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</si>
  <si>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</si>
  <si>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</si>
  <si>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</si>
  <si>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</si>
  <si>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</si>
  <si>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</si>
  <si>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</si>
  <si>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</si>
  <si>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</si>
  <si>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</si>
  <si>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</si>
  <si>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</si>
  <si>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</si>
  <si>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</si>
  <si>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</si>
  <si>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</si>
  <si>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</si>
  <si>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</si>
  <si>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</si>
  <si>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</si>
  <si>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</si>
  <si>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</si>
  <si>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</si>
  <si>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</si>
  <si>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</si>
  <si>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</si>
  <si>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</si>
  <si>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</si>
  <si>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</si>
  <si>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</si>
  <si>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</si>
  <si>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</si>
  <si>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</si>
  <si>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</si>
  <si>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</si>
  <si>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</si>
  <si>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</si>
  <si>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</si>
  <si>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</si>
  <si>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</si>
  <si>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</si>
  <si>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</si>
  <si>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</si>
  <si>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</si>
  <si>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</si>
  <si>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</si>
  <si>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</si>
  <si>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</si>
  <si>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</si>
  <si>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</si>
  <si>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</si>
  <si>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</si>
  <si>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</si>
  <si>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</si>
  <si>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</si>
  <si>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</si>
  <si>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</si>
  <si>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</si>
  <si>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</si>
  <si>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</si>
  <si>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</si>
  <si>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</si>
  <si>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</si>
  <si>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</si>
  <si>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</si>
  <si>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</si>
  <si>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</si>
  <si>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</si>
  <si>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</si>
  <si>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</si>
  <si>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</si>
  <si>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</si>
  <si>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</si>
  <si>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</si>
  <si>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</si>
  <si>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</si>
  <si>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</si>
  <si>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</si>
  <si>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</si>
  <si>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</si>
  <si>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</si>
  <si>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</si>
  <si>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</si>
  <si>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</si>
  <si>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</si>
  <si>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</si>
  <si>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</si>
  <si>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</si>
  <si>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</si>
  <si>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</si>
  <si>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</si>
  <si>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</si>
  <si>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</si>
  <si>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</si>
  <si>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</si>
  <si>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</si>
  <si>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</si>
  <si>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</si>
  <si>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</si>
  <si>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</si>
  <si>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</si>
  <si>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</si>
  <si>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</si>
  <si>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</si>
  <si>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</si>
  <si>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</si>
  <si>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</si>
  <si>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</si>
  <si>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</si>
  <si>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</si>
  <si>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</si>
  <si>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</si>
  <si>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</si>
  <si>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</si>
  <si>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</si>
  <si>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</si>
  <si>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</si>
  <si>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</si>
  <si>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</si>
  <si>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</si>
  <si>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</si>
  <si>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</si>
  <si>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</si>
  <si>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</si>
  <si>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</si>
  <si>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</si>
  <si>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</si>
  <si>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</si>
  <si>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</si>
  <si>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</si>
  <si>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</si>
  <si>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</si>
  <si>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</si>
  <si>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</si>
  <si>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</si>
  <si>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</si>
  <si>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</si>
  <si>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</si>
  <si>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</si>
  <si>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</si>
  <si>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</si>
  <si>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</si>
  <si>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</si>
  <si>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</si>
  <si>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</si>
  <si>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</si>
  <si>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</si>
  <si>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</si>
  <si>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</si>
  <si>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</si>
  <si>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</si>
  <si>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</si>
  <si>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</si>
  <si>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</si>
  <si>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</si>
  <si>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</si>
  <si>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</si>
  <si>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</si>
  <si>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</si>
  <si>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</si>
  <si>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</si>
  <si>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</si>
  <si>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</si>
  <si>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</si>
  <si>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</si>
  <si>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</si>
  <si>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</si>
  <si>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</si>
  <si>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</si>
  <si>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</si>
  <si>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</si>
  <si>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</si>
  <si>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</si>
  <si>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</si>
  <si>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</si>
  <si>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</si>
  <si>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</si>
  <si>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</si>
  <si>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</si>
  <si>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</si>
  <si>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</si>
  <si>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</si>
  <si>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</si>
  <si>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</si>
  <si>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</si>
  <si>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</si>
  <si>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</si>
  <si>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</si>
  <si>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</si>
  <si>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</si>
  <si>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</si>
  <si>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</si>
  <si>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</si>
  <si>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</si>
  <si>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</si>
  <si>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</si>
  <si>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</si>
  <si>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</si>
  <si>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</si>
  <si>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</si>
  <si>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</si>
  <si>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</si>
  <si>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</si>
  <si>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</si>
  <si>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</si>
  <si>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</si>
  <si>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</si>
  <si>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</si>
  <si>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</si>
  <si>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</si>
  <si>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</si>
  <si>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</si>
  <si>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</si>
  <si>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</si>
  <si>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</si>
  <si>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</si>
  <si>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</si>
  <si>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</si>
  <si>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</si>
  <si>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</si>
  <si>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</si>
  <si>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</si>
  <si>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</si>
  <si>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</si>
  <si>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</si>
  <si>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</si>
  <si>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</si>
  <si>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</si>
  <si>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</si>
  <si>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</si>
  <si>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</si>
  <si>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</si>
  <si>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</si>
  <si>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</si>
  <si>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</si>
  <si>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</si>
  <si>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</si>
  <si>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</si>
  <si>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</si>
  <si>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</si>
  <si>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</si>
  <si>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</si>
  <si>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</si>
  <si>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</si>
  <si>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</si>
  <si>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</si>
  <si>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</si>
  <si>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</si>
  <si>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</si>
  <si>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</si>
  <si>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</si>
  <si>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</si>
  <si>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</si>
  <si>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</si>
  <si>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</si>
  <si>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</si>
  <si>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</si>
  <si>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</si>
  <si>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</si>
  <si>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</si>
  <si>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</si>
  <si>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</si>
  <si>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</si>
  <si>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</si>
  <si>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</si>
  <si>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</si>
  <si>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</si>
  <si>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</si>
  <si>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</si>
  <si>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</si>
  <si>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</si>
  <si>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</si>
  <si>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</si>
  <si>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</si>
  <si>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</si>
  <si>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</si>
  <si>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</si>
  <si>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</si>
  <si>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</si>
  <si>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</si>
  <si>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</si>
  <si>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</si>
  <si>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</si>
  <si>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</si>
  <si>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</si>
  <si>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</si>
  <si>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</si>
  <si>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</si>
  <si>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</si>
  <si>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</si>
  <si>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</si>
  <si>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</si>
  <si>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</si>
  <si>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</si>
  <si>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</si>
  <si>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</si>
  <si>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</si>
  <si>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</si>
  <si>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</si>
  <si>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</si>
  <si>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</si>
  <si>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</si>
  <si>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</si>
  <si>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</si>
  <si>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</si>
  <si>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</si>
  <si>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</si>
  <si>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</si>
  <si>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</si>
  <si>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</si>
  <si>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</si>
  <si>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</si>
  <si>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</si>
  <si>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</si>
  <si>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</si>
  <si>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</si>
  <si>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</si>
  <si>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</si>
  <si>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</si>
  <si>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</si>
  <si>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</si>
  <si>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</si>
  <si>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</si>
  <si>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</si>
  <si>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</si>
  <si>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</si>
  <si>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</si>
  <si>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</si>
  <si>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</si>
  <si>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</si>
  <si>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</si>
  <si>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</si>
  <si>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</si>
  <si>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</si>
  <si>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</si>
  <si>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</si>
  <si>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</si>
  <si>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</si>
  <si>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</si>
  <si>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</si>
  <si>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</si>
  <si>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</si>
  <si>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</si>
  <si>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</si>
  <si>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</si>
  <si>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</si>
  <si>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</si>
  <si>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</si>
  <si>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</si>
  <si>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</si>
  <si>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</si>
  <si>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</si>
  <si>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</si>
  <si>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</si>
  <si>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</si>
  <si>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</si>
  <si>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</si>
  <si>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</si>
  <si>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</si>
  <si>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</si>
  <si>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</si>
  <si>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</si>
  <si>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</si>
  <si>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</si>
  <si>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</si>
  <si>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</si>
  <si>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</si>
  <si>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</si>
  <si>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</si>
  <si>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</si>
  <si>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</si>
  <si>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</si>
  <si>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</si>
  <si>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</si>
  <si>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</si>
  <si>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</si>
  <si>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</si>
  <si>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</si>
  <si>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</si>
  <si>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</si>
  <si>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</si>
  <si>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</si>
  <si>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</si>
  <si>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</si>
  <si>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</si>
  <si>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</si>
  <si>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</si>
  <si>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</si>
  <si>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</si>
  <si>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</si>
  <si>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</si>
  <si>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</si>
  <si>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</si>
  <si>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</si>
  <si>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</si>
  <si>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</si>
  <si>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</si>
  <si>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</si>
  <si>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</si>
  <si>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</si>
  <si>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</si>
  <si>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</si>
  <si>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</si>
  <si>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</si>
  <si>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</si>
  <si>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</si>
  <si>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</si>
  <si>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</si>
  <si>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</si>
  <si>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</si>
  <si>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</si>
  <si>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</si>
  <si>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</si>
  <si>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</si>
  <si>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</si>
  <si>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</si>
  <si>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</si>
  <si>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</si>
  <si>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</si>
  <si>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</si>
  <si>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</si>
  <si>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</si>
  <si>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</si>
  <si>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</si>
  <si>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</si>
  <si>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</si>
  <si>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</si>
  <si>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</si>
  <si>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</si>
  <si>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</si>
  <si>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</si>
  <si>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</si>
  <si>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</si>
  <si>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</si>
  <si>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</si>
  <si>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</si>
  <si>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</si>
  <si>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</si>
  <si>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</si>
  <si>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</si>
  <si>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</si>
  <si>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</si>
  <si>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</si>
  <si>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</si>
  <si>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</si>
  <si>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</si>
  <si>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</si>
  <si>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</si>
  <si>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</si>
  <si>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</si>
  <si>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</si>
  <si>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</si>
  <si>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</si>
  <si>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</si>
  <si>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</si>
  <si>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</si>
  <si>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</si>
  <si>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</si>
  <si>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</si>
  <si>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</si>
  <si>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</si>
  <si>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</si>
  <si>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</si>
  <si>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</si>
  <si>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</si>
  <si>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</si>
  <si>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</si>
  <si>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</si>
  <si>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</si>
  <si>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</si>
  <si>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</si>
  <si>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</si>
  <si>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</si>
  <si>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</si>
  <si>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</si>
  <si>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</si>
  <si>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</si>
  <si>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</si>
  <si>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</si>
  <si>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</si>
  <si>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</si>
  <si>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</si>
  <si>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</si>
  <si>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</si>
  <si>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</si>
  <si>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</si>
  <si>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</si>
  <si>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</si>
  <si>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</si>
  <si>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</si>
  <si>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</si>
  <si>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</si>
  <si>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</si>
  <si>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</si>
  <si>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</si>
  <si>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</si>
  <si>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</si>
  <si>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</si>
  <si>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</si>
  <si>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</si>
  <si>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</si>
  <si>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</si>
  <si>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</si>
  <si>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</si>
  <si>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</si>
  <si>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</si>
  <si>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</si>
  <si>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</si>
  <si>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</si>
  <si>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</si>
  <si>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</si>
  <si>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</si>
  <si>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</si>
  <si>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</si>
  <si>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</si>
  <si>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</si>
  <si>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</si>
  <si>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</si>
  <si>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</si>
  <si>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</si>
  <si>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</si>
  <si>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</si>
  <si>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</si>
  <si>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</si>
  <si>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</si>
  <si>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</si>
  <si>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</si>
  <si>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</si>
  <si>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</si>
  <si>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</si>
  <si>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</si>
  <si>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</si>
  <si>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</si>
  <si>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</si>
  <si>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</si>
  <si>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</si>
  <si>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</si>
  <si>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</si>
  <si>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</si>
  <si>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</si>
  <si>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</si>
  <si>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</si>
  <si>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</si>
  <si>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</si>
  <si>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</si>
  <si>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</si>
  <si>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</si>
  <si>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</si>
  <si>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</si>
  <si>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</si>
  <si>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</si>
  <si>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</si>
  <si>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</si>
  <si>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</si>
  <si>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</si>
  <si>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</si>
  <si>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</si>
  <si>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</si>
  <si>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</si>
  <si>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</si>
  <si>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</si>
  <si>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</si>
  <si>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</si>
  <si>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</si>
  <si>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</si>
  <si>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</si>
  <si>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</si>
  <si>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</si>
  <si>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</si>
  <si>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</si>
  <si>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</si>
  <si>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</si>
  <si>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</si>
  <si>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</si>
  <si>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</si>
  <si>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</si>
  <si>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</si>
  <si>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</si>
  <si>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</si>
  <si>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</si>
  <si>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</si>
  <si>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</si>
  <si>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</si>
  <si>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</si>
  <si>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</si>
  <si>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</si>
  <si>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</si>
  <si>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</si>
  <si>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</si>
  <si>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</si>
  <si>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</si>
  <si>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</si>
  <si>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</si>
  <si>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</si>
  <si>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</si>
  <si>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</si>
  <si>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</si>
  <si>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</si>
  <si>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</si>
  <si>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</si>
  <si>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</si>
  <si>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</si>
  <si>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</si>
  <si>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</si>
  <si>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</si>
  <si>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</si>
  <si>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</si>
  <si>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</si>
  <si>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</si>
  <si>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</si>
  <si>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</si>
  <si>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</si>
  <si>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</si>
  <si>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</si>
  <si>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</si>
  <si>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</si>
  <si>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</si>
  <si>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</si>
  <si>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</si>
  <si>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</si>
  <si>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</si>
  <si>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</si>
  <si>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</si>
  <si>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</si>
  <si>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</si>
  <si>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</si>
  <si>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</si>
  <si>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</si>
  <si>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</si>
  <si>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</si>
  <si>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</si>
  <si>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</si>
  <si>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</si>
  <si>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</si>
  <si>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</si>
  <si>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</si>
  <si>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</si>
  <si>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</si>
  <si>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</si>
  <si>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</si>
  <si>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</si>
  <si>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</si>
  <si>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</si>
  <si>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</si>
  <si>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</si>
  <si>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</si>
  <si>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</si>
  <si>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</si>
  <si>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</si>
  <si>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</si>
  <si>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</si>
  <si>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</si>
  <si>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</si>
  <si>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</si>
  <si>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</si>
  <si>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</si>
  <si>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</si>
  <si>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</si>
  <si>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</si>
  <si>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</si>
  <si>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</si>
  <si>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</si>
  <si>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</si>
  <si>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</si>
  <si>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</si>
  <si>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</si>
  <si>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</si>
  <si>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</si>
  <si>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</si>
  <si>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</si>
  <si>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</si>
  <si>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</si>
  <si>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</si>
  <si>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</si>
  <si>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</si>
  <si>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</si>
  <si>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</si>
  <si>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</si>
  <si>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</si>
  <si>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</si>
  <si>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</si>
  <si>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</si>
  <si>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</si>
  <si>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</si>
  <si>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</si>
  <si>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</si>
  <si>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</si>
  <si>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</si>
  <si>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</si>
  <si>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</si>
  <si>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</si>
  <si>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</si>
  <si>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</si>
  <si>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</si>
  <si>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</si>
  <si>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</si>
  <si>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</si>
  <si>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</si>
  <si>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</si>
  <si>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</si>
  <si>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</si>
  <si>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</si>
  <si>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</si>
  <si>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</si>
  <si>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</si>
  <si>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</si>
  <si>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</si>
  <si>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</si>
  <si>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</si>
  <si>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</si>
  <si>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</si>
  <si>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</si>
  <si>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</si>
  <si>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</si>
  <si>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</si>
  <si>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</si>
  <si>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</si>
  <si>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</si>
  <si>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</si>
  <si>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</si>
  <si>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</si>
  <si>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</si>
  <si>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</si>
  <si>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</si>
  <si>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</si>
  <si>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</si>
  <si>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</si>
  <si>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</si>
  <si>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</si>
  <si>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</si>
  <si>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</si>
  <si>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</si>
  <si>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</si>
  <si>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</si>
  <si>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</si>
  <si>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</si>
  <si>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</si>
  <si>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</si>
  <si>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</si>
  <si>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</si>
  <si>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</si>
  <si>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</si>
  <si>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</si>
  <si>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</si>
  <si>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</si>
  <si>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</si>
  <si>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</si>
  <si>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</si>
  <si>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</si>
  <si>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</si>
  <si>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</si>
  <si>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</si>
  <si>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</si>
  <si>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</si>
  <si>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</si>
  <si>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</si>
  <si>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</si>
  <si>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</si>
  <si>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</si>
  <si>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</si>
  <si>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</si>
  <si>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</si>
  <si>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</si>
  <si>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</si>
  <si>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</si>
  <si>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</si>
  <si>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</si>
  <si>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</si>
  <si>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</si>
  <si>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</si>
  <si>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</si>
  <si>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</si>
  <si>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</si>
  <si>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</si>
  <si>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</si>
  <si>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</si>
  <si>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</si>
  <si>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</si>
  <si>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</si>
  <si>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</si>
  <si>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</si>
  <si>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</si>
  <si>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</si>
  <si>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</si>
  <si>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</si>
  <si>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</si>
  <si>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</si>
  <si>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</si>
  <si>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</si>
  <si>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</si>
  <si>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</si>
  <si>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</si>
  <si>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</si>
  <si>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</si>
  <si>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</si>
  <si>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</si>
  <si>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</si>
  <si>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</si>
  <si>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</si>
  <si>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</si>
  <si>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</si>
  <si>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</si>
  <si>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</si>
  <si>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</si>
  <si>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</si>
  <si>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</si>
  <si>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</si>
  <si>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</si>
  <si>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</si>
  <si>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</si>
  <si>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</si>
  <si>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</si>
  <si>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</si>
  <si>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</si>
  <si>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</si>
  <si>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</si>
  <si>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</si>
  <si>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</si>
  <si>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</si>
  <si>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</si>
  <si>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</si>
  <si>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</si>
  <si>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</si>
  <si>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</si>
  <si>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</si>
  <si>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</si>
  <si>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</si>
  <si>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</si>
  <si>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</si>
  <si>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</si>
  <si>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</si>
  <si>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</si>
  <si>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</si>
  <si>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</si>
  <si>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</si>
  <si>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</si>
  <si>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</si>
  <si>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</si>
  <si>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</si>
  <si>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</si>
  <si>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</si>
  <si>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</si>
  <si>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</si>
  <si>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</si>
  <si>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</si>
  <si>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</si>
  <si>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</si>
  <si>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</si>
  <si>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</si>
  <si>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</si>
  <si>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</si>
  <si>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</si>
  <si>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</si>
  <si>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</si>
  <si>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</si>
  <si>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</si>
  <si>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</si>
  <si>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</si>
  <si>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</si>
  <si>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</si>
  <si>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</si>
  <si>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</si>
  <si>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</si>
  <si>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</si>
  <si>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</si>
  <si>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</si>
  <si>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</si>
  <si>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</si>
  <si>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</si>
  <si>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</si>
  <si>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</si>
  <si>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</si>
  <si>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</si>
  <si>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</si>
  <si>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</si>
  <si>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</si>
  <si>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</si>
  <si>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</si>
  <si>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</si>
  <si>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</si>
  <si>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</si>
  <si>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</si>
  <si>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</si>
  <si>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</si>
  <si>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</si>
  <si>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</si>
  <si>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</si>
  <si>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</si>
  <si>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</si>
  <si>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</si>
  <si>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</si>
  <si>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</si>
  <si>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</si>
  <si>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</si>
  <si>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</si>
  <si>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</si>
  <si>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</si>
  <si>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</si>
  <si>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</si>
  <si>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</si>
  <si>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</si>
  <si>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</si>
  <si>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</si>
  <si>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</si>
  <si>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</si>
  <si>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</si>
  <si>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</si>
  <si>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</si>
  <si>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</si>
  <si>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</si>
  <si>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</si>
  <si>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</si>
  <si>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</si>
  <si>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</si>
  <si>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</si>
  <si>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</si>
  <si>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</si>
  <si>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</si>
  <si>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</si>
  <si>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</si>
  <si>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</si>
  <si>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</si>
  <si>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</si>
  <si>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</si>
  <si>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</si>
  <si>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</si>
  <si>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</si>
  <si>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</si>
  <si>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</si>
  <si>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</si>
  <si>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</si>
  <si>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</si>
  <si>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</si>
  <si>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</si>
  <si>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</si>
  <si>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</si>
  <si>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</si>
  <si>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</si>
  <si>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</si>
  <si>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</si>
  <si>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</si>
  <si>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</si>
  <si>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</si>
  <si>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</si>
  <si>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</si>
  <si>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</si>
  <si>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</si>
  <si>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</si>
  <si>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</si>
  <si>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</si>
  <si>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</si>
  <si>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</si>
  <si>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</si>
  <si>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</si>
  <si>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</si>
  <si>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</si>
  <si>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</si>
  <si>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</si>
  <si>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</si>
  <si>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</si>
  <si>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</si>
  <si>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</si>
  <si>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</si>
  <si>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</si>
  <si>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</si>
  <si>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</si>
  <si>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</si>
  <si>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</si>
  <si>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</si>
  <si>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</si>
  <si>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</si>
  <si>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</si>
  <si>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</si>
  <si>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</si>
  <si>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</si>
  <si>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</si>
  <si>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</si>
  <si>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</si>
  <si>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</si>
  <si>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</si>
  <si>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</si>
  <si>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</si>
  <si>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</si>
  <si>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</si>
  <si>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</si>
  <si>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</si>
  <si>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</si>
  <si>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</si>
  <si>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</si>
  <si>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</si>
  <si>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</si>
  <si>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</si>
  <si>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</si>
  <si>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</si>
  <si>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</si>
  <si>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</si>
  <si>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</si>
  <si>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</si>
  <si>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</si>
  <si>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</si>
  <si>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</si>
  <si>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</si>
  <si>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</si>
  <si>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</si>
  <si>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</si>
  <si>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</si>
  <si>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</si>
  <si>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</si>
  <si>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</si>
  <si>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</si>
  <si>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</si>
  <si>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</si>
  <si>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</si>
  <si>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</si>
  <si>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</si>
  <si>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</si>
  <si>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</si>
  <si>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</si>
  <si>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</si>
  <si>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</si>
  <si>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</si>
  <si>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</si>
  <si>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</si>
  <si>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</si>
  <si>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</si>
  <si>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</si>
  <si>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</si>
  <si>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</si>
  <si>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</si>
  <si>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</si>
  <si>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</si>
  <si>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</si>
  <si>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</si>
  <si>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</si>
  <si>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</si>
  <si>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</si>
  <si>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</si>
  <si>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</si>
  <si>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</si>
  <si>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</si>
  <si>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</si>
  <si>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</si>
  <si>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</si>
  <si>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</si>
  <si>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</si>
  <si>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</si>
  <si>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</si>
  <si>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</si>
  <si>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</si>
  <si>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</si>
  <si>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</si>
  <si>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</si>
  <si>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</si>
  <si>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</si>
  <si>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</si>
  <si>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</si>
  <si>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</si>
  <si>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</si>
  <si>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</si>
  <si>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</si>
  <si>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</si>
  <si>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</si>
  <si>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</si>
  <si>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</si>
  <si>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</si>
  <si>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</si>
  <si>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</si>
  <si>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</si>
  <si>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</si>
  <si>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</si>
  <si>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</si>
  <si>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</si>
  <si>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</si>
  <si>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</si>
  <si>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</si>
  <si>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</si>
  <si>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</si>
  <si>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</si>
  <si>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</si>
  <si>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</si>
  <si>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</si>
  <si>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</si>
  <si>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</si>
  <si>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</si>
  <si>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</si>
  <si>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</si>
  <si>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</si>
  <si>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</si>
  <si>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</si>
  <si>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</si>
  <si>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</si>
  <si>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</si>
  <si>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</si>
  <si>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</si>
  <si>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</si>
  <si>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</si>
  <si>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</si>
  <si>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</si>
  <si>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</si>
  <si>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</si>
  <si>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</si>
  <si>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</si>
  <si>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</si>
  <si>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</si>
  <si>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</si>
  <si>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</si>
  <si>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</si>
  <si>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</si>
  <si>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</si>
  <si>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</si>
  <si>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</si>
  <si>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</si>
  <si>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</si>
  <si>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</si>
  <si>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</si>
  <si>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</si>
  <si>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</si>
  <si>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</si>
  <si>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</si>
  <si>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</si>
  <si>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</si>
  <si>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</si>
  <si>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</si>
  <si>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</si>
  <si>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</si>
  <si>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</si>
  <si>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</si>
  <si>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</si>
  <si>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</si>
  <si>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</si>
  <si>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</si>
  <si>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</si>
  <si>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</si>
  <si>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</si>
  <si>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</si>
  <si>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</si>
  <si>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</si>
  <si>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</si>
  <si>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</si>
  <si>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</si>
  <si>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</si>
  <si>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</si>
  <si>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</si>
  <si>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</si>
  <si>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</si>
  <si>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</si>
  <si>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</si>
  <si>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</si>
  <si>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</si>
  <si>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</si>
  <si>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</si>
  <si>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</si>
  <si>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</si>
  <si>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</si>
  <si>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</si>
  <si>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</si>
  <si>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</si>
  <si>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</si>
  <si>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</si>
  <si>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</si>
  <si>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</si>
  <si>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</si>
  <si>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</si>
  <si>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</si>
  <si>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</si>
  <si>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</si>
  <si>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</si>
  <si>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</si>
  <si>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</si>
  <si>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</si>
  <si>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</si>
  <si>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</si>
  <si>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</si>
  <si>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</si>
  <si>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</si>
  <si>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</si>
  <si>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</si>
  <si>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</si>
  <si>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</si>
  <si>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</si>
  <si>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</si>
  <si>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</si>
  <si>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</si>
  <si>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</si>
  <si>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</si>
  <si>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</si>
  <si>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</si>
  <si>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</si>
  <si>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</si>
  <si>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</si>
  <si>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</si>
  <si>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</si>
  <si>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</si>
  <si>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</si>
  <si>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</si>
  <si>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</si>
  <si>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</si>
  <si>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</si>
  <si>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</si>
  <si>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</si>
  <si>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</si>
  <si>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</si>
  <si>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</si>
  <si>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</si>
  <si>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</si>
  <si>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</si>
  <si>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</si>
  <si>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</si>
  <si>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</si>
  <si>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</si>
  <si>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</si>
  <si>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</si>
  <si>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</si>
  <si>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</si>
  <si>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</si>
  <si>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</si>
  <si>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</si>
  <si>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</si>
  <si>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</si>
  <si>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</si>
  <si>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</si>
  <si>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</si>
  <si>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</si>
  <si>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</si>
  <si>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</si>
  <si>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</si>
  <si>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</si>
  <si>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</si>
  <si>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</si>
  <si>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</si>
  <si>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</si>
  <si>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</si>
  <si>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</si>
  <si>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</si>
  <si>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</si>
  <si>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</si>
  <si>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</si>
  <si>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</si>
  <si>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</si>
  <si>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</si>
  <si>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</si>
  <si>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</si>
  <si>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</si>
  <si>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</si>
  <si>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</si>
  <si>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</si>
  <si>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</si>
  <si>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</si>
  <si>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</si>
  <si>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</si>
  <si>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</si>
  <si>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</si>
  <si>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</si>
  <si>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</si>
  <si>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</si>
  <si>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</si>
  <si>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</si>
  <si>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</si>
  <si>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</si>
  <si>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</si>
  <si>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</si>
  <si>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</si>
  <si>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</si>
  <si>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</si>
  <si>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</si>
  <si>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</si>
  <si>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</si>
  <si>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</si>
  <si>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</si>
  <si>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</si>
  <si>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</si>
  <si>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</si>
  <si>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</si>
  <si>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</si>
  <si>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</si>
  <si>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</si>
  <si>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</si>
  <si>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</si>
  <si>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</si>
  <si>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</si>
  <si>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</si>
  <si>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</si>
  <si>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</si>
  <si>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</si>
  <si>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</si>
  <si>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</si>
  <si>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</si>
  <si>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</si>
  <si>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</si>
  <si>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</si>
  <si>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</si>
  <si>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</si>
  <si>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</si>
  <si>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</si>
  <si>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</si>
  <si>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</si>
  <si>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</si>
  <si>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</si>
  <si>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</si>
  <si>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</si>
  <si>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</si>
  <si>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</si>
  <si>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</si>
  <si>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</si>
  <si>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</si>
  <si>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</si>
  <si>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</si>
  <si>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</si>
  <si>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</si>
  <si>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</si>
  <si>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</si>
  <si>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</si>
  <si>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</si>
  <si>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</si>
  <si>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</si>
  <si>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</si>
  <si>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</si>
  <si>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</si>
  <si>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</si>
  <si>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</si>
  <si>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</si>
  <si>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</si>
  <si>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</si>
  <si>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</si>
  <si>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</si>
  <si>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</si>
  <si>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</si>
  <si>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</si>
  <si>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</si>
  <si>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</si>
  <si>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</si>
  <si>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</si>
  <si>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</si>
  <si>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</si>
  <si>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</si>
  <si>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</si>
  <si>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</si>
  <si>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</si>
  <si>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</si>
  <si>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</si>
  <si>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</si>
  <si>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</si>
  <si>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</si>
  <si>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</si>
  <si>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</si>
  <si>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</si>
  <si>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</si>
  <si>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</si>
  <si>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</si>
  <si>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</si>
  <si>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</si>
  <si>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</si>
  <si>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</si>
  <si>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</si>
  <si>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</si>
  <si>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</si>
  <si>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</si>
  <si>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</si>
  <si>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</si>
  <si>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</si>
  <si>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</si>
  <si>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</si>
  <si>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</si>
  <si>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</si>
  <si>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</si>
  <si>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</si>
  <si>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</si>
  <si>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</si>
  <si>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</si>
  <si>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</si>
  <si>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</si>
  <si>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</si>
  <si>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</si>
  <si>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</si>
  <si>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</si>
  <si>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</si>
  <si>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</si>
  <si>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</si>
  <si>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</si>
  <si>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</si>
  <si>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</si>
  <si>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</si>
  <si>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</si>
  <si>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</si>
  <si>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</si>
  <si>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</si>
  <si>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</si>
  <si>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</si>
  <si>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</si>
  <si>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</si>
  <si>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</si>
  <si>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</si>
  <si>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</si>
  <si>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</si>
  <si>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</si>
  <si>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</si>
  <si>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</si>
  <si>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</si>
  <si>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</si>
  <si>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</si>
  <si>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</si>
  <si>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</si>
  <si>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</si>
  <si>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</si>
  <si>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</si>
  <si>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</si>
  <si>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</si>
  <si>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</si>
  <si>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</si>
  <si>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</si>
  <si>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</si>
  <si>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</si>
  <si>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</si>
  <si>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</si>
  <si>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</si>
  <si>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</si>
  <si>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</si>
  <si>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</si>
  <si>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</si>
  <si>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</si>
  <si>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</si>
  <si>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</si>
  <si>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</si>
  <si>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</si>
  <si>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</si>
  <si>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</si>
  <si>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</si>
  <si>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</si>
  <si>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</si>
  <si>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</si>
  <si>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</si>
  <si>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</si>
  <si>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</si>
  <si>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</si>
  <si>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</si>
  <si>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</si>
  <si>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</si>
  <si>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</si>
  <si>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</si>
  <si>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</si>
  <si>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</si>
  <si>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</si>
  <si>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</si>
  <si>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</si>
  <si>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</si>
  <si>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</si>
  <si>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</si>
  <si>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</si>
  <si>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</si>
  <si>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</si>
  <si>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</si>
  <si>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</si>
  <si>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</si>
  <si>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</si>
  <si>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</si>
  <si>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</si>
  <si>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</si>
  <si>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</si>
  <si>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</si>
  <si>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</si>
  <si>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</si>
  <si>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</si>
  <si>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</si>
  <si>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</si>
  <si>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</si>
  <si>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</si>
  <si>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</si>
  <si>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</si>
  <si>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</si>
  <si>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</si>
  <si>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</si>
  <si>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</si>
  <si>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</si>
  <si>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</si>
  <si>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</si>
  <si>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</si>
  <si>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</si>
  <si>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</si>
  <si>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</si>
  <si>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</si>
  <si>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</si>
  <si>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</si>
  <si>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</si>
  <si>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</si>
  <si>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</si>
  <si>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</si>
  <si>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</si>
  <si>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</si>
  <si>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</si>
  <si>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</si>
  <si>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</si>
  <si>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</si>
  <si>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</si>
  <si>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</si>
  <si>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</si>
  <si>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</si>
  <si>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</si>
  <si>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</si>
  <si>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</si>
  <si>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</si>
  <si>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</si>
  <si>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</si>
  <si>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</si>
  <si>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</si>
  <si>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</si>
  <si>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</si>
  <si>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</si>
  <si>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</si>
  <si>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</si>
  <si>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</si>
  <si>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</si>
  <si>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</si>
  <si>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</si>
  <si>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</si>
  <si>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</si>
  <si>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</si>
  <si>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</si>
  <si>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</si>
  <si>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</si>
  <si>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</si>
  <si>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</si>
  <si>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</si>
  <si>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</si>
  <si>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</si>
  <si>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</si>
  <si>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</si>
  <si>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</si>
  <si>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</si>
  <si>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</si>
  <si>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</si>
  <si>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</si>
  <si>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</si>
  <si>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</si>
  <si>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</si>
  <si>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</si>
  <si>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</si>
  <si>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</si>
  <si>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</si>
  <si>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</si>
  <si>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</si>
  <si>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</si>
  <si>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</si>
  <si>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</si>
  <si>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</si>
  <si>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</si>
  <si>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</si>
  <si>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</si>
  <si>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</si>
  <si>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</si>
  <si>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</si>
  <si>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</si>
  <si>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</si>
  <si>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</si>
  <si>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</si>
  <si>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</si>
  <si>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</si>
  <si>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</si>
  <si>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</si>
  <si>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</si>
  <si>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</si>
  <si>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</si>
  <si>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</si>
  <si>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</si>
  <si>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</si>
  <si>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</si>
  <si>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</si>
  <si>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</si>
  <si>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</si>
  <si>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</si>
  <si>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</si>
  <si>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</si>
  <si>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</si>
  <si>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</si>
  <si>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</si>
  <si>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</si>
  <si>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</si>
  <si>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</si>
  <si>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</si>
  <si>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</si>
  <si>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</si>
  <si>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</si>
  <si>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</si>
  <si>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</si>
  <si>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</si>
  <si>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</si>
  <si>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</si>
  <si>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</si>
  <si>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</si>
  <si>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</si>
  <si>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</si>
  <si>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</si>
  <si>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</si>
  <si>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</si>
  <si>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</si>
  <si>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</si>
  <si>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</si>
  <si>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</si>
  <si>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</si>
  <si>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</si>
  <si>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</si>
  <si>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</si>
  <si>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</si>
  <si>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</si>
  <si>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</si>
  <si>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</si>
  <si>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</si>
  <si>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</si>
  <si>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</si>
  <si>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</si>
  <si>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</si>
  <si>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</si>
  <si>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</si>
  <si>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</si>
  <si>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</si>
  <si>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</si>
  <si>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</si>
  <si>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</si>
  <si>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</si>
  <si>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</si>
  <si>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</si>
  <si>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</si>
  <si>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</si>
  <si>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</si>
  <si>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</si>
  <si>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</si>
  <si>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</si>
  <si>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</si>
  <si>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</si>
  <si>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</si>
  <si>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</si>
  <si>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</si>
  <si>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</si>
  <si>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</si>
  <si>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</si>
  <si>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</si>
  <si>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</si>
  <si>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</si>
  <si>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</si>
  <si>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</si>
  <si>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</si>
  <si>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</si>
  <si>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</si>
  <si>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</si>
  <si>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</si>
  <si>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</si>
  <si>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</si>
  <si>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</si>
  <si>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</si>
  <si>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</si>
  <si>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</si>
  <si>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</si>
  <si>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</si>
  <si>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</si>
  <si>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</si>
  <si>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</si>
  <si>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</si>
  <si>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</si>
  <si>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</si>
  <si>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</si>
  <si>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</si>
  <si>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</si>
  <si>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</si>
  <si>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</si>
  <si>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</si>
  <si>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</si>
  <si>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</si>
  <si>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</si>
  <si>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</si>
  <si>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</si>
  <si>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</si>
  <si>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</si>
  <si>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</si>
  <si>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</si>
  <si>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</si>
  <si>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</si>
  <si>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</si>
  <si>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</si>
  <si>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</si>
  <si>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</si>
  <si>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</si>
  <si>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</si>
  <si>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</si>
  <si>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</si>
  <si>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</si>
  <si>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</si>
  <si>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</si>
  <si>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</si>
  <si>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</si>
  <si>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</si>
  <si>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</si>
  <si>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</si>
  <si>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</si>
  <si>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</si>
  <si>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</si>
  <si>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</si>
  <si>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</si>
  <si>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</si>
  <si>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</si>
  <si>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</si>
  <si>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</si>
  <si>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</si>
  <si>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</si>
  <si>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</si>
  <si>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</si>
  <si>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</si>
  <si>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</si>
  <si>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</si>
  <si>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</si>
  <si>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</si>
  <si>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</si>
  <si>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</si>
  <si>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</si>
  <si>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</si>
  <si>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</si>
  <si>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</si>
  <si>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</si>
  <si>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</si>
  <si>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</si>
  <si>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</si>
  <si>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</si>
  <si>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</si>
  <si>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</si>
  <si>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</si>
  <si>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</si>
  <si>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</si>
  <si>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</si>
  <si>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</si>
  <si>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</si>
  <si>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</si>
  <si>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</si>
  <si>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</si>
  <si>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</si>
  <si>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</si>
  <si>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</si>
  <si>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</si>
  <si>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</si>
  <si>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</si>
  <si>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</si>
  <si>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</si>
  <si>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</si>
  <si>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</si>
  <si>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</si>
  <si>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</si>
  <si>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</si>
  <si>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</si>
  <si>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</si>
  <si>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</si>
  <si>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</si>
  <si>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</si>
  <si>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</si>
  <si>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</si>
  <si>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</si>
  <si>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</si>
  <si>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</si>
  <si>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</si>
  <si>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</si>
  <si>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</si>
  <si>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</si>
  <si>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</si>
  <si>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</si>
  <si>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</si>
  <si>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</si>
  <si>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</si>
  <si>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</si>
  <si>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</si>
  <si>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</si>
  <si>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</si>
  <si>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</si>
  <si>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</si>
  <si>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</si>
  <si>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</si>
  <si>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</si>
  <si>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</si>
  <si>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</si>
  <si>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</si>
  <si>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</si>
  <si>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</si>
  <si>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</si>
  <si>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</si>
  <si>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</si>
  <si>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</si>
  <si>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</si>
  <si>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</si>
  <si>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</si>
  <si>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</si>
  <si>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</si>
  <si>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</si>
  <si>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</si>
  <si>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</si>
  <si>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</si>
  <si>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</si>
  <si>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</si>
  <si>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</si>
  <si>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</si>
  <si>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</si>
  <si>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</si>
  <si>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</si>
  <si>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</si>
  <si>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</si>
  <si>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</si>
  <si>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</si>
  <si>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</si>
  <si>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</si>
  <si>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</si>
  <si>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</si>
  <si>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</si>
  <si>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</si>
  <si>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</si>
  <si>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</si>
  <si>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</si>
  <si>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</si>
  <si>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</si>
  <si>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</si>
  <si>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</si>
  <si>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</si>
  <si>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</si>
  <si>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</si>
  <si>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</si>
  <si>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</si>
  <si>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</si>
  <si>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</si>
  <si>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</si>
  <si>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</si>
  <si>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</si>
  <si>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</si>
  <si>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</si>
  <si>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</si>
  <si>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</si>
  <si>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</si>
  <si>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</si>
  <si>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</si>
  <si>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</si>
  <si>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</si>
  <si>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</si>
  <si>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</si>
  <si>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</si>
  <si>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</si>
  <si>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</si>
  <si>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</si>
  <si>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</si>
  <si>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</si>
  <si>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</si>
  <si>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</si>
  <si>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</si>
  <si>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</si>
  <si>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</si>
  <si>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</si>
  <si>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</si>
  <si>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</si>
  <si>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</si>
  <si>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</si>
  <si>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</si>
  <si>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</si>
  <si>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</si>
  <si>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</si>
  <si>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</si>
  <si>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</si>
  <si>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</si>
  <si>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</si>
  <si>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</si>
  <si>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</si>
  <si>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</si>
  <si>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</si>
  <si>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</si>
  <si>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</si>
  <si>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</si>
  <si>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</si>
  <si>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</si>
  <si>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</si>
  <si>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</si>
  <si>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</si>
  <si>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</si>
  <si>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</si>
  <si>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</si>
  <si>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</si>
  <si>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</si>
  <si>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</si>
  <si>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</si>
  <si>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</si>
  <si>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</si>
  <si>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</si>
  <si>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</si>
  <si>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</si>
  <si>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</si>
  <si>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</si>
  <si>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</si>
  <si>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</si>
  <si>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</si>
  <si>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</si>
  <si>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</si>
  <si>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</si>
  <si>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</si>
  <si>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</si>
  <si>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</si>
  <si>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</si>
  <si>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</si>
  <si>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</si>
  <si>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</si>
  <si>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</si>
  <si>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</si>
  <si>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</si>
  <si>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</si>
  <si>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</si>
  <si>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</si>
  <si>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</si>
  <si>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</si>
  <si>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</si>
  <si>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</si>
  <si>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</si>
  <si>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</si>
  <si>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</si>
  <si>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</si>
  <si>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</si>
  <si>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</si>
  <si>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</si>
  <si>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</si>
  <si>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</si>
  <si>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</si>
  <si>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</si>
  <si>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</si>
  <si>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</si>
  <si>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</si>
  <si>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</si>
  <si>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</si>
  <si>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</si>
  <si>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</si>
  <si>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</si>
  <si>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</si>
  <si>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</si>
  <si>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</si>
  <si>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</si>
  <si>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</si>
  <si>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</si>
  <si>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</si>
  <si>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</si>
  <si>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</si>
  <si>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</si>
  <si>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</si>
  <si>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</si>
  <si>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</si>
  <si>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</si>
  <si>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</si>
  <si>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</si>
  <si>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</si>
  <si>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</si>
  <si>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</si>
  <si>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</si>
  <si>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</si>
  <si>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</si>
  <si>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</si>
  <si>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</si>
  <si>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</si>
  <si>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</si>
  <si>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</si>
  <si>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</si>
  <si>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</si>
  <si>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</si>
  <si>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</si>
  <si>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</si>
  <si>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</si>
  <si>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</si>
  <si>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</si>
  <si>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</si>
  <si>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</si>
  <si>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</si>
  <si>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</si>
  <si>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</si>
  <si>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</si>
  <si>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</si>
  <si>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</si>
  <si>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</si>
  <si>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</si>
  <si>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</si>
  <si>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</si>
  <si>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</si>
  <si>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</si>
  <si>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</si>
  <si>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</si>
  <si>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</si>
  <si>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</si>
  <si>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</si>
  <si>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</si>
  <si>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</si>
  <si>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</si>
  <si>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</si>
  <si>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</si>
  <si>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</si>
  <si>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</si>
  <si>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</si>
  <si>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</si>
  <si>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</si>
  <si>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</si>
  <si>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</si>
  <si>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</si>
  <si>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</si>
  <si>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</si>
  <si>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</si>
  <si>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</si>
  <si>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</si>
  <si>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</si>
  <si>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</si>
  <si>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</si>
  <si>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</si>
  <si>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</si>
  <si>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</si>
  <si>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</si>
  <si>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</si>
  <si>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</si>
  <si>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</si>
  <si>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</si>
  <si>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</si>
  <si>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</si>
  <si>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</si>
  <si>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</si>
  <si>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</si>
  <si>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</si>
  <si>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</si>
  <si>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</si>
  <si>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</si>
  <si>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</si>
  <si>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</si>
  <si>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</si>
  <si>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</si>
  <si>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</si>
  <si>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</si>
  <si>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</si>
  <si>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</si>
  <si>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</si>
  <si>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</si>
  <si>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</si>
  <si>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</si>
  <si>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</si>
  <si>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</si>
  <si>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</si>
  <si>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</si>
  <si>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</si>
  <si>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</si>
  <si>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</si>
  <si>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</si>
  <si>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</si>
  <si>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</si>
  <si>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</si>
  <si>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</si>
  <si>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</si>
  <si>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</si>
  <si>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</si>
  <si>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</si>
  <si>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</si>
  <si>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</si>
  <si>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</si>
  <si>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</si>
  <si>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</si>
  <si>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</si>
  <si>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</si>
  <si>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</si>
  <si>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</si>
  <si>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</si>
  <si>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</si>
  <si>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</si>
  <si>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</si>
  <si>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</si>
  <si>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</si>
  <si>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</si>
  <si>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</si>
  <si>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</si>
  <si>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</si>
  <si>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</si>
  <si>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</si>
  <si>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</si>
  <si>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</si>
  <si>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</si>
  <si>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</si>
  <si>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</si>
  <si>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</si>
  <si>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</si>
  <si>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</si>
  <si>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</si>
  <si>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</si>
  <si>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</si>
  <si>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</si>
  <si>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</si>
  <si>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</si>
  <si>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</si>
  <si>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</si>
  <si>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</si>
  <si>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</si>
  <si>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</si>
  <si>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</si>
  <si>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</si>
  <si>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</si>
  <si>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</si>
  <si>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</si>
  <si>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</si>
  <si>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</si>
  <si>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</si>
  <si>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</si>
  <si>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</si>
  <si>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</si>
  <si>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</si>
  <si>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</si>
  <si>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</si>
  <si>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</si>
  <si>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</si>
  <si>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</si>
  <si>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</si>
  <si>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</si>
  <si>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</si>
  <si>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</si>
  <si>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</si>
  <si>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</si>
  <si>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</si>
  <si>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</si>
  <si>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</si>
  <si>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</si>
  <si>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</si>
  <si>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</si>
  <si>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</si>
  <si>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</si>
  <si>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</si>
  <si>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</si>
  <si>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</si>
  <si>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</si>
  <si>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</si>
  <si>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</si>
  <si>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</si>
  <si>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</si>
  <si>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</si>
  <si>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</si>
  <si>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</si>
  <si>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</si>
  <si>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</si>
  <si>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</si>
  <si>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</si>
  <si>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</si>
  <si>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</si>
  <si>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</si>
  <si>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</si>
  <si>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</si>
  <si>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</si>
  <si>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</si>
  <si>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</si>
  <si>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</si>
  <si>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</si>
  <si>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</si>
  <si>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</si>
  <si>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</si>
  <si>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</si>
  <si>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</si>
  <si>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</si>
  <si>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</si>
  <si>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</si>
  <si>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</si>
  <si>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</si>
  <si>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</si>
  <si>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</si>
  <si>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</si>
  <si>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</si>
  <si>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</si>
  <si>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</si>
  <si>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</si>
  <si>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</si>
  <si>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</si>
  <si>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</si>
  <si>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</si>
  <si>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</si>
  <si>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</si>
  <si>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</si>
  <si>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</si>
  <si>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</si>
  <si>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</si>
  <si>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</si>
  <si>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</si>
  <si>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</si>
  <si>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</si>
  <si>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</si>
  <si>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</si>
  <si>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</si>
  <si>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</si>
  <si>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</si>
  <si>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</si>
  <si>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</si>
  <si>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</si>
  <si>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</si>
  <si>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</si>
  <si>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</si>
  <si>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</si>
  <si>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</si>
  <si>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</si>
  <si>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</si>
  <si>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</si>
  <si>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</si>
  <si>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</si>
  <si>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</si>
  <si>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</si>
  <si>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</si>
  <si>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</si>
  <si>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</si>
  <si>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</si>
  <si>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</si>
  <si>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</si>
  <si>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</si>
  <si>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</si>
  <si>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</si>
  <si>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</si>
  <si>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</si>
  <si>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</si>
  <si>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</si>
  <si>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</si>
  <si>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</si>
  <si>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</si>
  <si>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</si>
  <si>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</si>
  <si>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</si>
  <si>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</si>
  <si>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</si>
  <si>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</si>
  <si>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</si>
  <si>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</si>
  <si>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</si>
  <si>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</si>
  <si>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</si>
  <si>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</si>
  <si>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</si>
  <si>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</si>
  <si>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</si>
  <si>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</si>
  <si>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</si>
  <si>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</si>
  <si>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</si>
  <si>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</si>
  <si>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</si>
  <si>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</si>
  <si>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</si>
  <si>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</si>
  <si>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</si>
  <si>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</si>
  <si>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</si>
  <si>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</si>
  <si>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</si>
  <si>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</si>
  <si>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</si>
  <si>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</si>
  <si>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</si>
  <si>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</si>
  <si>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</si>
  <si>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</si>
  <si>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</si>
  <si>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</si>
  <si>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</si>
  <si>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</si>
  <si>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</si>
  <si>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</si>
  <si>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</si>
  <si>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</si>
  <si>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</si>
  <si>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</si>
  <si>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</si>
  <si>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</si>
  <si>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</si>
  <si>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</si>
  <si>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</si>
  <si>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</si>
  <si>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</si>
  <si>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</si>
  <si>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</si>
  <si>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</si>
  <si>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</si>
  <si>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</si>
  <si>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</si>
  <si>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</si>
  <si>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</si>
  <si>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</si>
  <si>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</si>
  <si>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</si>
  <si>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</si>
  <si>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</si>
  <si>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</si>
  <si>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</si>
  <si>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</si>
  <si>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</si>
  <si>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</si>
  <si>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</si>
  <si>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</si>
  <si>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</si>
  <si>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</si>
  <si>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</si>
  <si>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</si>
  <si>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</si>
  <si>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</si>
  <si>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</si>
  <si>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</si>
  <si>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</si>
  <si>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</si>
  <si>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</si>
  <si>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</si>
  <si>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</si>
  <si>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</si>
  <si>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</si>
  <si>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</si>
  <si>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</si>
  <si>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</si>
  <si>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</si>
  <si>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</si>
  <si>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</si>
  <si>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</si>
  <si>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</si>
  <si>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</si>
  <si>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</si>
  <si>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</si>
  <si>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</si>
  <si>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</si>
  <si>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</si>
  <si>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</si>
  <si>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</si>
  <si>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</si>
  <si>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</si>
  <si>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</si>
  <si>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</si>
  <si>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</si>
  <si>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</si>
  <si>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</si>
  <si>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</si>
  <si>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</si>
  <si>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</si>
  <si>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</si>
  <si>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</si>
  <si>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</si>
  <si>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</si>
  <si>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</si>
  <si>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</si>
  <si>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</si>
  <si>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</si>
  <si>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</si>
  <si>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</si>
  <si>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</si>
  <si>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</si>
  <si>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</si>
  <si>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</si>
  <si>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</si>
  <si>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</si>
  <si>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</si>
  <si>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</si>
  <si>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</si>
  <si>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</si>
  <si>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</si>
  <si>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</si>
  <si>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</si>
  <si>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</si>
  <si>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</si>
  <si>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</si>
  <si>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</si>
  <si>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</si>
  <si>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</si>
  <si>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</si>
  <si>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</si>
  <si>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</si>
  <si>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</si>
  <si>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</si>
  <si>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</si>
  <si>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</si>
  <si>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</si>
  <si>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</si>
  <si>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</si>
  <si>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</si>
  <si>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</si>
  <si>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</si>
  <si>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</si>
  <si>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</si>
  <si>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</si>
  <si>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</si>
  <si>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</si>
  <si>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</si>
  <si>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</si>
  <si>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</si>
  <si>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</si>
  <si>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</si>
  <si>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</si>
  <si>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</si>
  <si>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</si>
  <si>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</si>
  <si>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</si>
  <si>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</si>
  <si>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</si>
  <si>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</si>
  <si>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</si>
  <si>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</si>
  <si>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</si>
  <si>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</si>
  <si>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</si>
  <si>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</si>
  <si>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</si>
  <si>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</si>
  <si>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</si>
  <si>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</si>
  <si>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</si>
  <si>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</si>
  <si>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</si>
  <si>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</si>
  <si>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</si>
  <si>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</si>
  <si>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</si>
  <si>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</si>
  <si>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</si>
  <si>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</si>
  <si>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</si>
  <si>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</si>
  <si>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</si>
  <si>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</si>
  <si>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</si>
  <si>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</si>
  <si>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</si>
  <si>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</si>
  <si>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</si>
  <si>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</si>
  <si>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</si>
  <si>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</si>
  <si>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</si>
  <si>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</si>
  <si>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</si>
  <si>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</si>
  <si>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</si>
  <si>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</si>
  <si>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</si>
  <si>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</si>
  <si>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</si>
  <si>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</si>
  <si>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</si>
  <si>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</si>
  <si>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</si>
  <si>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</si>
  <si>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</si>
  <si>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</si>
  <si>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</si>
  <si>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</si>
  <si>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</si>
  <si>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</si>
  <si>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</si>
  <si>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</si>
  <si>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</si>
  <si>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</si>
  <si>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</si>
  <si>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</si>
  <si>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</si>
  <si>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</si>
  <si>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</si>
  <si>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</si>
  <si>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</si>
  <si>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</si>
  <si>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</si>
  <si>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</si>
  <si>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</si>
  <si>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</si>
  <si>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</si>
  <si>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</si>
  <si>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</si>
  <si>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</si>
  <si>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</si>
  <si>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</si>
  <si>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</si>
  <si>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</si>
  <si>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</si>
  <si>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</si>
  <si>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</si>
  <si>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</si>
  <si>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</si>
  <si>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</si>
  <si>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</si>
  <si>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</si>
  <si>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</si>
  <si>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</si>
  <si>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</si>
  <si>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</si>
  <si>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</si>
  <si>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</si>
  <si>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</si>
  <si>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</si>
  <si>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</si>
  <si>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</si>
  <si>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</si>
  <si>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</si>
  <si>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</si>
  <si>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</si>
  <si>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</si>
  <si>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</si>
  <si>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</si>
  <si>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</si>
  <si>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</si>
  <si>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</si>
  <si>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</si>
  <si>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</si>
  <si>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</si>
  <si>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</si>
  <si>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</si>
  <si>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</si>
  <si>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</si>
  <si>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</si>
  <si>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</si>
  <si>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</si>
  <si>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</si>
  <si>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</si>
  <si>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</si>
  <si>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</si>
  <si>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</si>
  <si>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</si>
  <si>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</si>
  <si>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</si>
  <si>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</si>
  <si>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</si>
  <si>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</si>
  <si>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</si>
  <si>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</si>
  <si>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</si>
  <si>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</si>
  <si>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</si>
  <si>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</si>
  <si>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</si>
  <si>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</si>
  <si>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</si>
  <si>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</si>
  <si>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</si>
  <si>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</si>
  <si>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</si>
  <si>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</si>
  <si>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</si>
  <si>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</si>
  <si>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</si>
  <si>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</si>
  <si>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</si>
  <si>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</si>
  <si>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</si>
  <si>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</si>
  <si>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</si>
  <si>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</si>
  <si>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</si>
  <si>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</si>
  <si>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</si>
  <si>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</si>
  <si>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</si>
  <si>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</si>
  <si>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</si>
  <si>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</si>
  <si>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</si>
  <si>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</si>
  <si>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</si>
  <si>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</si>
  <si>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</si>
  <si>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</si>
  <si>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</si>
  <si>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</si>
  <si>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</si>
  <si>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</si>
  <si>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</si>
  <si>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</si>
  <si>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</si>
  <si>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</si>
  <si>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</si>
  <si>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</si>
  <si>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</si>
  <si>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</si>
  <si>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</si>
  <si>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</si>
  <si>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</si>
  <si>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</si>
  <si>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</si>
  <si>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</si>
  <si>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</si>
  <si>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</si>
  <si>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</si>
  <si>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</si>
  <si>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</si>
  <si>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</si>
  <si>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</si>
  <si>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</si>
  <si>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</si>
  <si>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</si>
  <si>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</si>
  <si>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</si>
  <si>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</si>
  <si>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</si>
  <si>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</si>
  <si>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</si>
  <si>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</si>
  <si>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</si>
  <si>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</si>
  <si>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</si>
  <si>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</si>
  <si>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</si>
  <si>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</si>
  <si>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</si>
  <si>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</si>
  <si>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</si>
  <si>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</si>
  <si>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</si>
  <si>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</si>
  <si>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</si>
  <si>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</si>
  <si>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</si>
  <si>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</si>
  <si>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</si>
  <si>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</si>
  <si>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</si>
  <si>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</si>
  <si>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</si>
  <si>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</si>
  <si>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</si>
  <si>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</si>
  <si>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</si>
  <si>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</si>
  <si>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</si>
  <si>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</si>
  <si>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</si>
  <si>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</si>
  <si>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</si>
  <si>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</si>
  <si>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</si>
  <si>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</si>
  <si>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</si>
  <si>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</si>
  <si>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</si>
  <si>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</si>
  <si>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</si>
  <si>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</si>
  <si>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</si>
  <si>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</si>
  <si>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</si>
  <si>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</si>
  <si>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</si>
  <si>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</si>
  <si>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</si>
  <si>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</si>
  <si>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</si>
  <si>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</si>
  <si>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</si>
  <si>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</si>
  <si>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</si>
  <si>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</si>
  <si>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</si>
  <si>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</si>
  <si>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</si>
  <si>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</si>
  <si>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</si>
  <si>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</si>
  <si>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</si>
  <si>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</si>
  <si>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</si>
  <si>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</si>
  <si>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</si>
  <si>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</si>
  <si>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</si>
  <si>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</si>
  <si>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</si>
  <si>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</si>
  <si>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</si>
  <si>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</si>
  <si>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</si>
  <si>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</si>
  <si>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</si>
  <si>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</si>
  <si>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</si>
  <si>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</si>
  <si>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</si>
  <si>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</si>
  <si>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</si>
  <si>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</si>
  <si>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</si>
  <si>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</si>
  <si>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</si>
  <si>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</si>
  <si>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</si>
  <si>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</si>
  <si>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</si>
  <si>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</si>
  <si>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</si>
  <si>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</si>
  <si>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</si>
  <si>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</si>
  <si>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</si>
  <si>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</si>
  <si>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</si>
  <si>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</si>
  <si>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</si>
  <si>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</si>
  <si>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</si>
  <si>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</si>
  <si>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</si>
  <si>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</si>
  <si>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</si>
  <si>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</si>
  <si>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</si>
  <si>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</si>
  <si>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</si>
  <si>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</si>
  <si>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</si>
  <si>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</si>
  <si>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</si>
  <si>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</si>
  <si>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</si>
  <si>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</si>
  <si>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</si>
  <si>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</si>
  <si>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</si>
  <si>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</si>
  <si>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</si>
  <si>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</si>
  <si>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</si>
  <si>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</si>
  <si>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</si>
  <si>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</si>
  <si>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</si>
  <si>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</si>
  <si>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</si>
  <si>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</si>
  <si>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</si>
  <si>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</si>
  <si>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</si>
  <si>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</si>
  <si>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</si>
  <si>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</si>
  <si>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</si>
  <si>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</si>
  <si>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</si>
  <si>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</si>
  <si>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</si>
  <si>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</si>
  <si>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</si>
  <si>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</si>
  <si>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</si>
  <si>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</si>
  <si>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</si>
  <si>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</si>
  <si>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</si>
  <si>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</si>
  <si>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</si>
  <si>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</si>
  <si>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</si>
  <si>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</si>
  <si>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</si>
  <si>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</si>
  <si>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</si>
  <si>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</si>
  <si>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</si>
  <si>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</si>
  <si>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</si>
  <si>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</si>
  <si>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</si>
  <si>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</si>
  <si>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</si>
  <si>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</si>
  <si>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</si>
  <si>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</si>
  <si>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</si>
  <si>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</si>
  <si>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</si>
  <si>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</si>
  <si>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</si>
  <si>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</si>
  <si>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</si>
  <si>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</si>
  <si>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</si>
  <si>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</si>
  <si>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</si>
  <si>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</si>
  <si>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</si>
  <si>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</si>
  <si>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</si>
  <si>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</si>
  <si>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</si>
  <si>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</si>
  <si>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</si>
  <si>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</si>
  <si>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</si>
  <si>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</si>
  <si>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</si>
  <si>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</si>
  <si>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</si>
  <si>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</si>
  <si>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</si>
  <si>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</si>
  <si>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</si>
  <si>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</si>
  <si>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</si>
  <si>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</si>
  <si>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</si>
  <si>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</si>
  <si>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</si>
  <si>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</si>
  <si>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</si>
  <si>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</si>
  <si>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</si>
  <si>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</si>
  <si>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</si>
  <si>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</si>
  <si>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</si>
  <si>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</si>
  <si>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</si>
  <si>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</si>
  <si>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</si>
  <si>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</si>
  <si>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</si>
  <si>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</si>
  <si>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</si>
  <si>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</si>
  <si>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</si>
  <si>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</si>
  <si>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</si>
  <si>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</si>
  <si>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</si>
  <si>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</si>
  <si>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</si>
  <si>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</si>
  <si>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</si>
  <si>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</si>
  <si>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</si>
  <si>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</si>
  <si>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</si>
  <si>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</si>
  <si>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</si>
  <si>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</si>
  <si>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</si>
  <si>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</si>
  <si>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</si>
  <si>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</si>
  <si>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</si>
  <si>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</si>
  <si>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</si>
  <si>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</si>
  <si>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</si>
  <si>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</si>
  <si>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</si>
  <si>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</si>
  <si>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</si>
  <si>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</si>
  <si>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</si>
  <si>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</si>
  <si>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</si>
  <si>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</si>
  <si>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</si>
  <si>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</si>
  <si>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</si>
  <si>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</si>
  <si>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</si>
  <si>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</si>
  <si>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</si>
  <si>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</si>
  <si>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</si>
  <si>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</si>
  <si>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</si>
  <si>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</si>
  <si>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</si>
  <si>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</si>
  <si>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</si>
  <si>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</si>
  <si>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</si>
  <si>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</si>
  <si>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</si>
  <si>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</si>
  <si>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</si>
  <si>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</si>
  <si>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</si>
  <si>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</si>
  <si>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</si>
  <si>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</si>
  <si>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</si>
  <si>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</si>
  <si>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</si>
  <si>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</si>
  <si>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</si>
  <si>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</si>
  <si>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</si>
  <si>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</si>
  <si>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</si>
  <si>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</si>
  <si>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</si>
  <si>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</si>
  <si>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</si>
  <si>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</si>
  <si>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</si>
  <si>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</si>
  <si>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</si>
  <si>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</si>
  <si>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</si>
  <si>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</si>
  <si>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</si>
  <si>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</si>
  <si>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</si>
  <si>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</si>
  <si>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</si>
  <si>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</si>
  <si>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</si>
  <si>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</si>
  <si>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</si>
  <si>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</si>
  <si>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</si>
  <si>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</si>
  <si>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</si>
  <si>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</si>
  <si>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</si>
  <si>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</si>
  <si>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</si>
  <si>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</si>
  <si>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</si>
  <si>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</si>
  <si>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</si>
  <si>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</si>
  <si>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</si>
  <si>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</si>
  <si>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</si>
  <si>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</si>
  <si>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</si>
  <si>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</si>
  <si>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</si>
  <si>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</si>
  <si>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</si>
  <si>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</si>
  <si>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</si>
  <si>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</si>
  <si>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</si>
  <si>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</si>
  <si>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</si>
  <si>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</si>
  <si>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</si>
  <si>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</si>
  <si>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</si>
  <si>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</si>
  <si>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</si>
  <si>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</si>
  <si>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</si>
  <si>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</si>
  <si>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</si>
  <si>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</si>
  <si>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</si>
  <si>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</si>
  <si>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</si>
  <si>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</si>
  <si>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</si>
  <si>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</si>
  <si>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</si>
  <si>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</si>
  <si>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</si>
  <si>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</si>
  <si>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</si>
  <si>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</si>
  <si>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</si>
  <si>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</si>
  <si>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</si>
  <si>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</si>
  <si>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</si>
  <si>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</si>
  <si>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</si>
  <si>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</si>
  <si>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</si>
  <si>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</si>
  <si>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</si>
  <si>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</si>
  <si>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</si>
  <si>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</si>
  <si>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</si>
  <si>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</si>
  <si>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</si>
  <si>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</si>
  <si>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</si>
  <si>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</si>
  <si>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</si>
  <si>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</si>
  <si>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</si>
  <si>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</si>
  <si>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</si>
  <si>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</si>
  <si>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</si>
  <si>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</si>
  <si>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</si>
  <si>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</si>
  <si>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</si>
  <si>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</si>
  <si>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</si>
  <si>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</si>
  <si>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</si>
  <si>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</si>
  <si>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</si>
  <si>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</si>
  <si>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</si>
  <si>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</si>
  <si>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</si>
  <si>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</si>
  <si>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</si>
  <si>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</si>
  <si>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</si>
  <si>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</si>
  <si>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</si>
  <si>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</si>
  <si>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</si>
  <si>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</si>
  <si>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</si>
  <si>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</si>
  <si>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</si>
  <si>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</si>
  <si>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</si>
  <si>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</si>
  <si>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</si>
  <si>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</si>
  <si>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</si>
  <si>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</si>
  <si>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</si>
  <si>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</si>
  <si>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</si>
  <si>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</si>
  <si>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</si>
  <si>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</si>
  <si>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</si>
  <si>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</si>
  <si>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</si>
  <si>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</si>
  <si>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</si>
  <si>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</si>
  <si>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</si>
  <si>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</si>
  <si>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</si>
  <si>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</si>
  <si>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</si>
  <si>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</si>
  <si>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</si>
  <si>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</si>
  <si>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</si>
  <si>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</si>
  <si>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</si>
  <si>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</si>
  <si>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</si>
  <si>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</si>
  <si>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</si>
  <si>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</si>
  <si>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</si>
  <si>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</si>
  <si>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</si>
  <si>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</si>
  <si>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</si>
  <si>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</si>
  <si>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</si>
  <si>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</si>
  <si>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</si>
  <si>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</si>
  <si>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</si>
  <si>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</si>
  <si>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</si>
  <si>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</si>
  <si>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</si>
  <si>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</si>
  <si>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</si>
  <si>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</si>
  <si>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</si>
  <si>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</si>
  <si>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</si>
  <si>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</si>
  <si>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</si>
  <si>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</si>
  <si>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</si>
  <si>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</si>
  <si>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</si>
  <si>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</si>
  <si>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</si>
  <si>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</si>
  <si>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</si>
  <si>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</si>
  <si>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</si>
  <si>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</si>
  <si>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</si>
  <si>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</si>
  <si>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</si>
  <si>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</si>
  <si>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</si>
  <si>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</si>
  <si>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</si>
  <si>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</si>
  <si>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</si>
  <si>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</si>
  <si>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</si>
  <si>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</si>
  <si>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</si>
  <si>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</si>
  <si>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</si>
  <si>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</si>
  <si>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</si>
  <si>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</si>
  <si>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</si>
  <si>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</si>
  <si>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</si>
  <si>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</si>
  <si>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</si>
  <si>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</si>
  <si>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</si>
  <si>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</si>
  <si>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</si>
  <si>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</si>
  <si>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</si>
  <si>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</si>
  <si>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</si>
  <si>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</si>
  <si>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</si>
  <si>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</si>
  <si>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</si>
  <si>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</si>
  <si>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</si>
  <si>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</si>
  <si>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</si>
  <si>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</si>
  <si>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</si>
  <si>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</si>
  <si>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</si>
  <si>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</si>
  <si>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</si>
  <si>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</si>
  <si>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</si>
  <si>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</si>
  <si>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</si>
  <si>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</si>
  <si>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</si>
  <si>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</si>
  <si>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</si>
  <si>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</si>
  <si>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</si>
  <si>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</si>
  <si>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</si>
  <si>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</si>
  <si>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</si>
  <si>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</si>
  <si>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</si>
  <si>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</si>
  <si>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</si>
  <si>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</si>
  <si>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</si>
  <si>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</si>
  <si>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</si>
  <si>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</si>
  <si>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</si>
  <si>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</si>
  <si>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</si>
  <si>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</si>
  <si>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</si>
  <si>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</si>
  <si>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</si>
  <si>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</si>
  <si>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</si>
  <si>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</si>
  <si>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</si>
  <si>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</si>
  <si>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</si>
  <si>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</si>
  <si>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</si>
  <si>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</si>
  <si>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</si>
  <si>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</si>
  <si>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</si>
  <si>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</si>
  <si>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</si>
  <si>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</si>
  <si>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</si>
  <si>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</si>
  <si>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</si>
  <si>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</si>
  <si>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</si>
  <si>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</si>
  <si>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</si>
  <si>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</si>
  <si>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</si>
  <si>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</si>
  <si>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</si>
  <si>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</si>
  <si>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</si>
  <si>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</si>
  <si>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</si>
  <si>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</si>
  <si>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</si>
  <si>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</si>
  <si>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</si>
  <si>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</si>
  <si>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</si>
  <si>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</si>
  <si>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</si>
  <si>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</si>
  <si>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</si>
  <si>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</si>
  <si>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</si>
  <si>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</si>
  <si>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</si>
  <si>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</si>
  <si>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</si>
  <si>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</si>
  <si>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</si>
  <si>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</si>
  <si>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</si>
  <si>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</si>
  <si>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</si>
  <si>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</si>
  <si>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</si>
  <si>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</si>
  <si>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</si>
  <si>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</si>
  <si>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</si>
  <si>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</si>
  <si>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</si>
  <si>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</si>
  <si>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</si>
  <si>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</si>
  <si>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</si>
  <si>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</si>
  <si>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</si>
  <si>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</si>
  <si>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</si>
  <si>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</si>
  <si>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</si>
  <si>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</si>
  <si>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</si>
  <si>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</si>
  <si>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</si>
  <si>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</si>
  <si>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</si>
  <si>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</si>
  <si>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</si>
  <si>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</si>
  <si>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</si>
  <si>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</si>
  <si>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</si>
  <si>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</si>
  <si>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</si>
  <si>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</si>
  <si>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</si>
  <si>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</si>
  <si>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</si>
  <si>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</si>
  <si>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</si>
  <si>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</si>
  <si>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</si>
  <si>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</si>
  <si>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</si>
  <si>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</si>
  <si>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</si>
  <si>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</si>
  <si>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</si>
  <si>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</si>
  <si>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</si>
  <si>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</si>
  <si>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</si>
  <si>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</si>
  <si>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</si>
  <si>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</si>
  <si>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</si>
  <si>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</si>
  <si>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</si>
  <si>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</si>
  <si>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</si>
  <si>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</si>
  <si>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</si>
  <si>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</si>
  <si>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</si>
  <si>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</si>
  <si>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</si>
  <si>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</si>
  <si>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</si>
  <si>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</si>
  <si>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</si>
  <si>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</si>
  <si>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</si>
  <si>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</si>
  <si>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</si>
  <si>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</si>
  <si>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</si>
  <si>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</si>
  <si>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</si>
  <si>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</si>
  <si>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</si>
  <si>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</si>
  <si>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</si>
  <si>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</si>
  <si>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</si>
  <si>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</si>
  <si>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</si>
  <si>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</si>
  <si>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</si>
  <si>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</si>
  <si>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</si>
  <si>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</si>
  <si>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</si>
  <si>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</si>
  <si>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</si>
  <si>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</si>
  <si>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</si>
  <si>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</si>
  <si>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</si>
  <si>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</si>
  <si>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</si>
  <si>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</si>
  <si>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</si>
  <si>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</si>
  <si>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</si>
  <si>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</si>
  <si>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</si>
  <si>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</si>
  <si>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</si>
  <si>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</si>
  <si>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</si>
  <si>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</si>
  <si>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</si>
  <si>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</si>
  <si>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</si>
  <si>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</si>
  <si>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</si>
  <si>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</si>
  <si>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</si>
  <si>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</si>
  <si>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</si>
  <si>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</si>
  <si>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</si>
  <si>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</si>
  <si>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</si>
  <si>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</si>
  <si>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</si>
  <si>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</si>
  <si>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</si>
  <si>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</si>
  <si>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</si>
  <si>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</si>
  <si>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</si>
  <si>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</si>
  <si>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</si>
  <si>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</si>
  <si>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</si>
  <si>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</si>
  <si>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</si>
  <si>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</si>
  <si>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</si>
  <si>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</si>
  <si>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</si>
  <si>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</si>
  <si>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</si>
  <si>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</si>
  <si>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</si>
  <si>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</si>
  <si>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</si>
  <si>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</si>
  <si>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</si>
  <si>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</si>
  <si>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</si>
  <si>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</si>
  <si>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</si>
  <si>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</si>
  <si>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</si>
  <si>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</si>
  <si>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</si>
  <si>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</si>
  <si>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</si>
  <si>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</si>
  <si>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</si>
  <si>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</si>
  <si>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</si>
  <si>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</si>
  <si>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</si>
  <si>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</si>
  <si>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</si>
  <si>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</si>
  <si>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</si>
  <si>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</si>
  <si>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</si>
  <si>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</si>
  <si>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</si>
  <si>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</si>
  <si>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</si>
  <si>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</si>
  <si>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</si>
  <si>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</si>
  <si>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</si>
  <si>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</si>
  <si>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</si>
  <si>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</si>
  <si>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</si>
  <si>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</si>
  <si>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</si>
  <si>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</si>
  <si>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</si>
  <si>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</si>
  <si>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</si>
  <si>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</si>
  <si>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</si>
  <si>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</si>
  <si>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</si>
  <si>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</si>
  <si>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</si>
  <si>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</si>
  <si>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</si>
  <si>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</si>
  <si>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</si>
  <si>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</si>
  <si>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</si>
  <si>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</si>
  <si>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</si>
  <si>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</si>
  <si>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</si>
  <si>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</si>
  <si>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</si>
  <si>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</si>
  <si>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</si>
  <si>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</si>
  <si>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</si>
  <si>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</si>
  <si>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</si>
  <si>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</si>
  <si>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</si>
  <si>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</si>
  <si>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</si>
  <si>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</si>
  <si>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</si>
  <si>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</si>
  <si>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</si>
  <si>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</si>
  <si>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</si>
  <si>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</si>
  <si>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</si>
  <si>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</si>
  <si>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</si>
  <si>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</si>
  <si>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</si>
  <si>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</si>
  <si>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</si>
  <si>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</si>
  <si>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</si>
  <si>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</si>
  <si>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</si>
  <si>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</si>
  <si>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</si>
  <si>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</si>
  <si>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</si>
  <si>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</si>
  <si>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</si>
  <si>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</si>
  <si>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</si>
  <si>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</si>
  <si>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</si>
  <si>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</si>
  <si>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</si>
  <si>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</si>
  <si>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</si>
  <si>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</si>
  <si>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</si>
  <si>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</si>
  <si>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</si>
  <si>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</si>
  <si>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</si>
  <si>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</si>
  <si>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</si>
  <si>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</si>
  <si>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</si>
  <si>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</si>
  <si>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</si>
  <si>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</si>
  <si>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</si>
  <si>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</si>
  <si>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</si>
  <si>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</si>
  <si>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</si>
  <si>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</si>
  <si>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</si>
  <si>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</si>
  <si>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</si>
  <si>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</si>
  <si>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</si>
  <si>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</si>
  <si>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</si>
  <si>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</si>
  <si>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</si>
  <si>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</si>
  <si>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</si>
  <si>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</si>
  <si>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</si>
  <si>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</si>
  <si>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</si>
  <si>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</si>
  <si>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</si>
  <si>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</si>
  <si>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</si>
  <si>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</si>
  <si>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</si>
  <si>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</si>
  <si>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</si>
  <si>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</si>
  <si>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</si>
  <si>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</si>
  <si>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</si>
  <si>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</si>
  <si>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</si>
  <si>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</si>
  <si>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</si>
  <si>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</si>
  <si>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</si>
  <si>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</si>
  <si>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</si>
  <si>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</si>
  <si>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</si>
  <si>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</si>
  <si>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</si>
  <si>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</si>
  <si>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</si>
  <si>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</si>
  <si>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</si>
  <si>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</si>
  <si>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</si>
  <si>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</si>
  <si>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</si>
  <si>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</si>
  <si>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</si>
  <si>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</si>
  <si>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</si>
  <si>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</si>
  <si>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</si>
  <si>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</si>
  <si>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</si>
  <si>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</si>
  <si>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</si>
  <si>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</si>
  <si>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</si>
  <si>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</si>
  <si>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</si>
  <si>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</si>
  <si>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</si>
  <si>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</si>
  <si>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</si>
  <si>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</si>
  <si>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</si>
  <si>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</si>
  <si>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</si>
  <si>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</si>
  <si>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</si>
  <si>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</si>
  <si>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</si>
  <si>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</si>
  <si>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</si>
  <si>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</si>
  <si>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</si>
  <si>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</si>
  <si>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</si>
  <si>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</si>
  <si>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</si>
  <si>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</si>
  <si>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</si>
  <si>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</si>
  <si>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</si>
  <si>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</si>
  <si>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</si>
  <si>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</si>
  <si>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</si>
  <si>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</si>
  <si>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</si>
  <si>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</si>
  <si>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</si>
  <si>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</si>
  <si>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</si>
  <si>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</si>
  <si>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</si>
  <si>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</si>
  <si>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</si>
  <si>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</si>
  <si>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</si>
  <si>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</si>
  <si>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</si>
  <si>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</si>
  <si>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</si>
  <si>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</si>
  <si>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</si>
  <si>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</si>
  <si>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</si>
  <si>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</si>
  <si>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</si>
  <si>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</si>
  <si>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</si>
  <si>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</si>
  <si>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</si>
  <si>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</si>
  <si>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</si>
  <si>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</si>
  <si>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</si>
  <si>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</si>
  <si>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</si>
  <si>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</si>
  <si>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</si>
  <si>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</si>
  <si>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</si>
  <si>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</si>
  <si>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</si>
  <si>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</si>
  <si>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</si>
  <si>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</si>
  <si>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</si>
  <si>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</si>
  <si>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</si>
  <si>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</si>
  <si>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</si>
  <si>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</si>
  <si>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</si>
  <si>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</si>
  <si>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</si>
  <si>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</si>
  <si>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</si>
  <si>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</si>
  <si>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</si>
  <si>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</si>
  <si>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</si>
  <si>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</si>
  <si>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</si>
  <si>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</si>
  <si>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</si>
  <si>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</si>
  <si>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</si>
  <si>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</si>
  <si>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</si>
  <si>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</si>
  <si>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</si>
  <si>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</si>
  <si>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</si>
  <si>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</si>
  <si>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</si>
  <si>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</si>
  <si>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</si>
  <si>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</si>
  <si>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</si>
  <si>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</si>
  <si>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</si>
  <si>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</si>
  <si>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</si>
  <si>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</si>
  <si>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</si>
  <si>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</si>
  <si>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</si>
  <si>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</si>
  <si>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</si>
  <si>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</si>
  <si>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</si>
  <si>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</si>
  <si>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</si>
  <si>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</si>
  <si>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</si>
  <si>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</si>
  <si>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</si>
  <si>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</si>
  <si>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</si>
  <si>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</si>
  <si>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</si>
  <si>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</si>
  <si>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</si>
  <si>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</si>
  <si>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</si>
  <si>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</si>
  <si>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</si>
  <si>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</si>
  <si>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</si>
  <si>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</si>
  <si>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</si>
  <si>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</si>
  <si>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</si>
  <si>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</si>
  <si>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</si>
  <si>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</si>
  <si>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</si>
  <si>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</si>
  <si>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</si>
  <si>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</si>
  <si>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</si>
  <si>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</si>
  <si>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</si>
  <si>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</si>
  <si>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</si>
  <si>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</si>
  <si>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</si>
  <si>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</si>
  <si>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</si>
  <si>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</si>
  <si>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</si>
  <si>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</si>
  <si>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</si>
  <si>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</si>
  <si>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</si>
  <si>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</si>
  <si>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</si>
  <si>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</si>
  <si>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</si>
  <si>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</si>
  <si>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</si>
  <si>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</si>
  <si>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</si>
  <si>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</si>
  <si>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</si>
  <si>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</si>
  <si>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</si>
  <si>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</si>
  <si>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</si>
  <si>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</si>
  <si>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</si>
  <si>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</si>
  <si>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</si>
  <si>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</si>
  <si>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</si>
  <si>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</si>
  <si>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</si>
  <si>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</si>
  <si>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</si>
  <si>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</si>
  <si>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</si>
  <si>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</si>
  <si>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</si>
  <si>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</si>
  <si>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</si>
  <si>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</si>
  <si>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</si>
  <si>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</si>
  <si>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</si>
  <si>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</si>
  <si>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</si>
  <si>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</si>
  <si>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</si>
  <si>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</si>
  <si>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</si>
  <si>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</si>
  <si>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</si>
  <si>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</si>
  <si>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</si>
  <si>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</si>
  <si>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</si>
  <si>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</si>
  <si>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</si>
  <si>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</si>
  <si>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</si>
  <si>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</si>
  <si>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</si>
  <si>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</si>
  <si>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</si>
  <si>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</si>
  <si>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</si>
  <si>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</si>
  <si>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</si>
  <si>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</si>
  <si>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</si>
  <si>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</si>
  <si>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</si>
  <si>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</si>
  <si>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</si>
  <si>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</si>
  <si>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</si>
  <si>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</si>
  <si>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</si>
  <si>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</si>
  <si>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</si>
  <si>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</si>
  <si>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</si>
  <si>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</si>
  <si>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</si>
  <si>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</si>
  <si>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</si>
  <si>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</si>
  <si>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</si>
  <si>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</si>
  <si>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</si>
  <si>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</si>
  <si>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</si>
  <si>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</si>
  <si>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</si>
  <si>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</si>
  <si>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</si>
  <si>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</si>
  <si>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</si>
  <si>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</si>
  <si>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</si>
  <si>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</si>
  <si>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</si>
  <si>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</si>
  <si>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</si>
  <si>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</si>
  <si>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</si>
  <si>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</si>
  <si>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</si>
  <si>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</si>
  <si>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</si>
  <si>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</si>
  <si>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</si>
  <si>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</si>
  <si>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</si>
  <si>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</si>
  <si>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</si>
  <si>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</si>
  <si>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</si>
  <si>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</si>
  <si>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</si>
  <si>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</si>
  <si>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</si>
  <si>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</si>
  <si>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</si>
  <si>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</si>
  <si>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</si>
  <si>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</si>
  <si>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</si>
  <si>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</si>
  <si>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</si>
  <si>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</si>
  <si>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</si>
  <si>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</si>
  <si>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</si>
  <si>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</si>
  <si>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</si>
  <si>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</si>
  <si>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</si>
  <si>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</si>
  <si>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</si>
  <si>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</si>
  <si>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</si>
  <si>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</si>
  <si>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</si>
  <si>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</si>
  <si>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</si>
  <si>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</si>
  <si>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</si>
  <si>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</si>
  <si>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</si>
  <si>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</si>
  <si>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</si>
  <si>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</si>
  <si>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</si>
  <si>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</si>
  <si>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</si>
  <si>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</si>
  <si>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</si>
  <si>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</si>
  <si>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</si>
  <si>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</si>
  <si>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</si>
  <si>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</si>
  <si>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</si>
  <si>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</si>
  <si>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</si>
  <si>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</si>
  <si>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</si>
  <si>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</si>
  <si>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</si>
  <si>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</si>
  <si>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</si>
  <si>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</si>
  <si>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</si>
  <si>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</si>
  <si>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</si>
  <si>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</si>
  <si>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</si>
  <si>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</si>
  <si>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</si>
  <si>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</si>
  <si>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</si>
  <si>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</si>
  <si>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</si>
  <si>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</si>
  <si>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</si>
  <si>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</si>
  <si>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</si>
  <si>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</si>
  <si>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</si>
  <si>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</si>
  <si>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</si>
  <si>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</si>
  <si>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</si>
  <si>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</si>
  <si>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</si>
  <si>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</si>
  <si>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</si>
  <si>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</si>
  <si>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</si>
  <si>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</si>
  <si>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</si>
  <si>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</si>
  <si>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</si>
  <si>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</si>
  <si>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</si>
  <si>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</si>
  <si>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</si>
  <si>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</si>
  <si>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</si>
  <si>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</si>
  <si>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</si>
  <si>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</si>
  <si>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</si>
  <si>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</si>
  <si>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</si>
  <si>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</si>
  <si>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</si>
  <si>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</si>
  <si>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</si>
  <si>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</si>
  <si>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</si>
  <si>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</si>
  <si>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</si>
  <si>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</si>
  <si>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</si>
  <si>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</si>
  <si>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</si>
  <si>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</si>
  <si>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</si>
  <si>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</si>
  <si>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</si>
  <si>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</si>
  <si>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</si>
  <si>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</si>
  <si>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</si>
  <si>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</si>
  <si>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</si>
  <si>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</si>
  <si>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</si>
  <si>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</si>
  <si>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</si>
  <si>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</si>
  <si>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</si>
  <si>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</si>
  <si>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</si>
  <si>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</si>
  <si>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</si>
  <si>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</si>
  <si>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</si>
  <si>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</si>
  <si>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</si>
  <si>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</si>
  <si>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</si>
  <si>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</si>
  <si>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</si>
  <si>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</si>
  <si>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</si>
  <si>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</si>
  <si>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</si>
  <si>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</si>
  <si>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</si>
  <si>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</si>
  <si>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</si>
  <si>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</si>
  <si>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</si>
  <si>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</si>
  <si>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</si>
  <si>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</si>
  <si>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</si>
  <si>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</si>
  <si>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</si>
  <si>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</si>
  <si>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</si>
  <si>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</si>
  <si>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</si>
  <si>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</si>
  <si>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</si>
  <si>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</si>
  <si>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</si>
  <si>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</si>
  <si>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</si>
  <si>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</si>
  <si>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</si>
  <si>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</si>
  <si>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</si>
  <si>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</si>
  <si>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</si>
  <si>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</si>
  <si>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</si>
  <si>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</si>
  <si>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</si>
  <si>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</si>
  <si>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</si>
  <si>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</si>
  <si>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</si>
  <si>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</si>
  <si>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</si>
  <si>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</si>
  <si>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</si>
  <si>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</si>
  <si>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</si>
  <si>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</si>
  <si>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</si>
  <si>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</si>
  <si>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</si>
  <si>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</si>
  <si>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</si>
  <si>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</si>
  <si>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</si>
  <si>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</si>
  <si>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</si>
  <si>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</si>
  <si>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</si>
  <si>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</si>
  <si>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</si>
  <si>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</si>
  <si>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</si>
  <si>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</si>
  <si>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</si>
  <si>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</si>
  <si>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</si>
  <si>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</si>
  <si>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</si>
  <si>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</si>
  <si>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</si>
  <si>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</si>
  <si>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</si>
  <si>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</si>
  <si>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</si>
  <si>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</si>
  <si>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</si>
  <si>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</si>
  <si>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</si>
  <si>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</si>
  <si>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</si>
  <si>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</si>
  <si>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</si>
  <si>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</si>
  <si>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</si>
  <si>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</si>
  <si>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</si>
  <si>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</si>
  <si>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</si>
  <si>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</si>
  <si>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</si>
  <si>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</si>
  <si>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</si>
  <si>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</si>
  <si>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</si>
  <si>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</si>
  <si>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</si>
  <si>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</si>
  <si>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</si>
  <si>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</si>
  <si>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</si>
  <si>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</si>
  <si>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</si>
  <si>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</si>
  <si>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</si>
  <si>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</si>
  <si>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</si>
  <si>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</si>
  <si>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</si>
  <si>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</si>
  <si>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</si>
  <si>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</si>
  <si>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</si>
  <si>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</si>
  <si>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</si>
  <si>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</si>
  <si>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</si>
  <si>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</si>
  <si>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</si>
  <si>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</si>
  <si>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</si>
  <si>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</si>
  <si>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</si>
  <si>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</si>
  <si>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</si>
  <si>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</si>
  <si>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</si>
  <si>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</si>
  <si>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</si>
  <si>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</si>
  <si>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</si>
  <si>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</si>
  <si>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</si>
  <si>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</si>
  <si>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</si>
  <si>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</si>
  <si>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</si>
  <si>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</si>
  <si>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</si>
  <si>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</si>
  <si>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</si>
  <si>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</si>
  <si>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</si>
  <si>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</si>
  <si>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</si>
  <si>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</si>
  <si>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</si>
  <si>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</si>
  <si>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</si>
  <si>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</si>
  <si>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</si>
  <si>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</si>
  <si>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</si>
  <si>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</si>
  <si>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</si>
  <si>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</si>
  <si>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</si>
  <si>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</si>
  <si>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</si>
  <si>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</si>
  <si>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</si>
  <si>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</si>
  <si>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</si>
  <si>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</si>
  <si>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</si>
  <si>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</si>
  <si>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</si>
  <si>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</si>
  <si>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</si>
  <si>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</si>
  <si>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</si>
  <si>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</si>
  <si>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</si>
  <si>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</si>
  <si>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</si>
  <si>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</si>
  <si>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</si>
  <si>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</si>
  <si>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</si>
  <si>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</si>
  <si>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</si>
  <si>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</si>
  <si>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</si>
  <si>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</si>
  <si>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</si>
  <si>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</si>
  <si>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</si>
  <si>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</si>
  <si>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</si>
  <si>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</si>
  <si>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</si>
  <si>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</si>
  <si>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</si>
  <si>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</si>
  <si>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</si>
  <si>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</si>
  <si>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</si>
  <si>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</si>
  <si>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</si>
  <si>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</si>
  <si>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</si>
  <si>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</si>
  <si>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</si>
  <si>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</si>
  <si>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</si>
  <si>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</si>
  <si>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</si>
  <si>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</si>
  <si>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</si>
  <si>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</si>
  <si>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</si>
  <si>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</si>
  <si>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</si>
  <si>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</si>
  <si>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</si>
  <si>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</si>
  <si>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</si>
  <si>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</si>
  <si>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</si>
  <si>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</si>
  <si>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</si>
  <si>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</si>
  <si>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</si>
  <si>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</si>
  <si>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</si>
  <si>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</si>
  <si>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</si>
  <si>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</si>
  <si>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</si>
  <si>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</si>
  <si>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</si>
  <si>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</si>
  <si>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</si>
  <si>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</si>
  <si>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</si>
  <si>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</si>
  <si>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</si>
  <si>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</si>
  <si>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</si>
  <si>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</si>
  <si>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</si>
  <si>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</si>
  <si>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</si>
  <si>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</si>
  <si>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</si>
  <si>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</si>
  <si>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</si>
  <si>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</si>
  <si>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</si>
  <si>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</si>
  <si>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</si>
  <si>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</si>
  <si>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</si>
  <si>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</si>
  <si>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</si>
  <si>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</si>
  <si>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</si>
  <si>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</si>
  <si>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</si>
  <si>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</si>
  <si>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</si>
  <si>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</si>
  <si>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</si>
  <si>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</si>
  <si>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</si>
  <si>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</si>
  <si>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</si>
  <si>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</si>
  <si>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</si>
  <si>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</si>
  <si>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</si>
  <si>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</si>
  <si>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</si>
  <si>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</si>
  <si>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</si>
  <si>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</si>
  <si>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</si>
  <si>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</si>
  <si>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</si>
  <si>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</si>
  <si>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</si>
  <si>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</si>
  <si>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</si>
  <si>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</si>
  <si>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</si>
  <si>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</si>
  <si>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</si>
  <si>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</si>
  <si>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</si>
  <si>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</si>
  <si>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</si>
  <si>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</si>
  <si>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</si>
  <si>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</si>
  <si>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</si>
  <si>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</si>
  <si>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</si>
  <si>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</si>
  <si>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</si>
  <si>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</si>
  <si>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</si>
  <si>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</si>
  <si>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</si>
  <si>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</si>
  <si>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</si>
  <si>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</si>
  <si>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</si>
  <si>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</si>
  <si>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</si>
  <si>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</si>
  <si>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</si>
  <si>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</si>
  <si>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</si>
  <si>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</si>
  <si>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</si>
  <si>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</si>
  <si>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</si>
  <si>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</si>
  <si>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</si>
  <si>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</si>
  <si>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</si>
  <si>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</si>
  <si>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</si>
  <si>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</si>
  <si>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</si>
  <si>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</si>
  <si>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</si>
  <si>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</si>
  <si>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</si>
  <si>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</si>
  <si>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</si>
  <si>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</si>
  <si>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</si>
  <si>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</si>
  <si>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</si>
  <si>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</si>
  <si>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</si>
  <si>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</si>
  <si>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</si>
  <si>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</si>
  <si>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</si>
  <si>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</si>
  <si>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</si>
  <si>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</si>
  <si>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</si>
  <si>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</si>
  <si>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</si>
  <si>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</si>
  <si>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</si>
  <si>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</si>
  <si>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</si>
  <si>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</si>
  <si>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</si>
  <si>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</si>
  <si>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</si>
  <si>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</si>
  <si>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</si>
  <si>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</si>
  <si>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</si>
  <si>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</si>
  <si>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</si>
  <si>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</si>
  <si>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</si>
  <si>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</si>
  <si>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</si>
  <si>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</si>
  <si>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</si>
  <si>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</si>
  <si>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</si>
  <si>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</si>
  <si>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</si>
  <si>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</si>
  <si>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</si>
  <si>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</si>
  <si>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</si>
  <si>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</si>
  <si>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</si>
  <si>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</si>
  <si>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</si>
  <si>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</si>
  <si>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</si>
  <si>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</si>
  <si>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</si>
  <si>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</si>
  <si>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</si>
  <si>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</si>
  <si>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</si>
  <si>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</si>
  <si>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</si>
  <si>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</si>
  <si>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</si>
  <si>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</si>
  <si>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</si>
  <si>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</si>
  <si>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</si>
  <si>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</si>
  <si>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</si>
  <si>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</si>
  <si>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</si>
  <si>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</si>
  <si>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</si>
  <si>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</si>
  <si>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</si>
  <si>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</si>
  <si>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</si>
  <si>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</si>
  <si>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</si>
  <si>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</si>
  <si>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</si>
  <si>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</si>
  <si>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</si>
  <si>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</si>
  <si>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</si>
  <si>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</si>
  <si>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</si>
  <si>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</si>
  <si>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</si>
  <si>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</si>
  <si>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</si>
  <si>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</si>
  <si>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</si>
  <si>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</si>
  <si>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</si>
  <si>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</si>
  <si>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</si>
  <si>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</si>
  <si>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</si>
  <si>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</si>
  <si>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</si>
  <si>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</si>
  <si>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</si>
  <si>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</si>
  <si>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</si>
  <si>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</si>
  <si>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</si>
  <si>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</si>
  <si>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</si>
  <si>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</si>
  <si>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</si>
  <si>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</si>
  <si>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</si>
  <si>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</si>
  <si>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</si>
  <si>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</si>
  <si>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</si>
  <si>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</si>
  <si>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</si>
  <si>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</si>
  <si>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</si>
  <si>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</si>
  <si>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</si>
  <si>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</si>
  <si>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</si>
  <si>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</si>
  <si>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</si>
  <si>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</si>
  <si>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</si>
  <si>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</si>
  <si>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</si>
  <si>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</si>
  <si>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</si>
  <si>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</si>
  <si>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</si>
  <si>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</si>
  <si>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</si>
  <si>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</si>
  <si>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</si>
  <si>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</si>
  <si>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</si>
  <si>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</si>
  <si>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</si>
  <si>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</si>
  <si>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</si>
  <si>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</si>
  <si>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</si>
  <si>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</si>
  <si>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</si>
  <si>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</si>
  <si>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</si>
  <si>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</si>
  <si>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</si>
  <si>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</si>
  <si>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</si>
  <si>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</si>
  <si>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</si>
  <si>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</si>
  <si>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</si>
  <si>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</si>
  <si>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</si>
  <si>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</si>
  <si>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</si>
  <si>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</si>
  <si>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</si>
  <si>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</si>
  <si>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</si>
  <si>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</si>
  <si>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</si>
  <si>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</si>
  <si>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</si>
  <si>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</si>
  <si>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</si>
  <si>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</si>
  <si>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</si>
  <si>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</si>
  <si>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</si>
  <si>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</si>
  <si>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</si>
  <si>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</si>
  <si>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</si>
  <si>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</si>
  <si>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</si>
  <si>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</si>
  <si>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</si>
  <si>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</si>
  <si>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</si>
  <si>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</si>
  <si>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</si>
  <si>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</si>
  <si>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</si>
  <si>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</si>
  <si>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</si>
  <si>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</si>
  <si>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</si>
  <si>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</si>
  <si>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</si>
  <si>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</si>
  <si>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</si>
  <si>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</si>
  <si>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</si>
  <si>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</si>
  <si>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</si>
  <si>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</si>
  <si>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</si>
  <si>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</si>
  <si>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</si>
  <si>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</si>
  <si>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</si>
  <si>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</si>
  <si>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</si>
  <si>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</si>
  <si>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</si>
  <si>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</si>
  <si>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</si>
  <si>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</si>
  <si>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</si>
  <si>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</si>
  <si>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</si>
  <si>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</si>
  <si>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</si>
  <si>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</si>
  <si>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</si>
  <si>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</si>
  <si>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</si>
  <si>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</si>
  <si>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</si>
  <si>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</si>
  <si>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</si>
  <si>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</si>
  <si>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</si>
  <si>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</si>
  <si>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</si>
  <si>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</si>
  <si>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</si>
  <si>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</si>
  <si>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</si>
  <si>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</si>
  <si>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</si>
  <si>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</si>
  <si>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</si>
  <si>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</si>
  <si>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</si>
  <si>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</si>
  <si>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</si>
  <si>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</si>
  <si>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</si>
  <si>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</si>
  <si>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</si>
  <si>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</si>
  <si>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</si>
  <si>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</si>
  <si>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</si>
  <si>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</si>
  <si>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</si>
  <si>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</si>
  <si>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</si>
  <si>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</si>
  <si>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</si>
  <si>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</si>
  <si>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</si>
  <si>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</si>
  <si>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</si>
  <si>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</si>
  <si>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</si>
  <si>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</si>
  <si>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</si>
  <si>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</si>
  <si>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</si>
  <si>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</si>
  <si>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</si>
  <si>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</si>
  <si>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</si>
  <si>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</si>
  <si>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</si>
  <si>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</si>
  <si>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</si>
  <si>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</si>
  <si>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</si>
  <si>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</si>
  <si>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</si>
  <si>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</si>
  <si>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</si>
  <si>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</si>
  <si>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</si>
  <si>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</si>
  <si>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</si>
  <si>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</si>
  <si>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</si>
  <si>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</si>
  <si>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</si>
  <si>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</si>
  <si>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</si>
  <si>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</si>
  <si>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</si>
  <si>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</si>
  <si>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</si>
  <si>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</si>
  <si>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</si>
  <si>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</si>
  <si>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</si>
  <si>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</si>
  <si>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</si>
  <si>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</si>
  <si>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</si>
  <si>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</si>
  <si>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</si>
  <si>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</si>
  <si>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</si>
  <si>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</si>
  <si>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</si>
  <si>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</si>
  <si>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</si>
  <si>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</si>
  <si>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</si>
  <si>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</si>
  <si>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</si>
  <si>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</si>
  <si>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</si>
  <si>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</si>
  <si>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</si>
  <si>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</si>
  <si>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</si>
  <si>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</si>
  <si>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</si>
  <si>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</si>
  <si>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</si>
  <si>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</si>
  <si>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</si>
  <si>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</si>
  <si>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</si>
  <si>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</si>
  <si>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</si>
  <si>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</si>
  <si>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</si>
  <si>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</si>
  <si>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</si>
  <si>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</si>
  <si>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</si>
  <si>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</si>
  <si>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</si>
  <si>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</si>
  <si>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</si>
  <si>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</si>
  <si>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</si>
  <si>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</si>
  <si>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</si>
  <si>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</si>
  <si>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</si>
  <si>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</si>
  <si>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</si>
  <si>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</si>
  <si>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</si>
  <si>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</si>
  <si>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</si>
  <si>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</si>
  <si>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</si>
  <si>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</si>
  <si>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</si>
  <si>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</si>
  <si>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</si>
  <si>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</si>
  <si>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</si>
  <si>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</si>
  <si>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</si>
  <si>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</si>
  <si>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</si>
  <si>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</si>
  <si>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</si>
  <si>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</si>
  <si>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</si>
  <si>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</si>
  <si>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</si>
  <si>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</si>
  <si>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</si>
  <si>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</si>
  <si>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</si>
  <si>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</si>
  <si>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</si>
  <si>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</si>
  <si>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</si>
  <si>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</si>
  <si>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</si>
  <si>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</si>
  <si>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</si>
  <si>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</si>
  <si>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</si>
  <si>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</si>
  <si>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</si>
  <si>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</si>
  <si>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</si>
  <si>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</si>
  <si>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</si>
  <si>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</si>
  <si>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</si>
  <si>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</si>
  <si>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</si>
  <si>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</si>
  <si>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</si>
  <si>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</si>
  <si>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</si>
  <si>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</si>
  <si>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</si>
  <si>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</si>
  <si>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</si>
  <si>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</si>
  <si>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</si>
  <si>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</si>
  <si>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</si>
  <si>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</si>
  <si>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</si>
  <si>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</si>
  <si>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</si>
  <si>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</si>
  <si>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</si>
  <si>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</si>
  <si>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</si>
  <si>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</si>
  <si>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</si>
  <si>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</si>
  <si>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</si>
  <si>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</si>
  <si>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</si>
  <si>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</si>
  <si>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</si>
  <si>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</si>
  <si>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</si>
  <si>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</si>
  <si>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</si>
  <si>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</si>
  <si>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</si>
  <si>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</si>
  <si>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</si>
  <si>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</si>
  <si>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</si>
  <si>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</si>
  <si>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</si>
  <si>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</si>
  <si>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</si>
  <si>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</si>
  <si>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</si>
  <si>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</si>
  <si>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</si>
  <si>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</si>
  <si>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</si>
  <si>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</si>
  <si>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</si>
  <si>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</si>
  <si>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</si>
  <si>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</si>
  <si>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</si>
  <si>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</si>
  <si>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</si>
  <si>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</si>
  <si>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</si>
  <si>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</si>
  <si>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</si>
  <si>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</si>
  <si>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</si>
  <si>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</si>
  <si>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</si>
  <si>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</si>
  <si>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</si>
  <si>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</si>
  <si>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</si>
  <si>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</si>
  <si>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</si>
  <si>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</si>
  <si>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</si>
  <si>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</si>
  <si>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</si>
  <si>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</si>
  <si>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</si>
  <si>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</si>
  <si>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</si>
  <si>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</si>
  <si>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</si>
  <si>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</si>
  <si>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</si>
  <si>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</si>
  <si>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</si>
  <si>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</si>
  <si>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</si>
  <si>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</si>
  <si>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</si>
  <si>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</si>
  <si>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</si>
  <si>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</si>
  <si>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</si>
  <si>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</si>
  <si>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</si>
  <si>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</si>
  <si>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</si>
  <si>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</si>
  <si>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</si>
  <si>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</si>
  <si>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</si>
  <si>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</si>
  <si>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</si>
  <si>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</si>
  <si>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</si>
  <si>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</si>
  <si>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</si>
  <si>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</si>
  <si>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</si>
  <si>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</si>
  <si>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</si>
  <si>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</si>
  <si>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</si>
  <si>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</si>
  <si>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</si>
  <si>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</si>
  <si>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</si>
  <si>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</si>
  <si>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</si>
  <si>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</si>
  <si>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</si>
  <si>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</si>
  <si>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</si>
  <si>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</si>
  <si>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</si>
  <si>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</si>
  <si>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</si>
  <si>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</si>
  <si>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</si>
  <si>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</si>
  <si>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</si>
  <si>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</si>
  <si>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</si>
  <si>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</si>
  <si>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</si>
  <si>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</si>
  <si>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</si>
  <si>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</si>
  <si>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</si>
  <si>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</si>
  <si>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</si>
  <si>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</si>
  <si>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</si>
  <si>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</si>
  <si>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</si>
  <si>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</si>
  <si>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</si>
  <si>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</si>
  <si>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</si>
  <si>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</si>
  <si>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</si>
  <si>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</si>
  <si>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</si>
  <si>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</si>
  <si>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</si>
  <si>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</si>
  <si>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</si>
  <si>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</si>
  <si>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</si>
  <si>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</si>
  <si>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</si>
  <si>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</si>
  <si>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</si>
  <si>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</si>
  <si>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</si>
  <si>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</si>
  <si>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</si>
  <si>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</si>
  <si>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</si>
  <si>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</si>
  <si>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</si>
  <si>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</si>
  <si>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</si>
  <si>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</si>
  <si>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</si>
  <si>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</si>
  <si>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</si>
  <si>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</si>
  <si>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</si>
  <si>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</si>
  <si>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</si>
  <si>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</si>
  <si>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</si>
  <si>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</si>
  <si>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</si>
  <si>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</si>
  <si>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</si>
  <si>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</si>
  <si>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</si>
  <si>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</si>
  <si>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</si>
  <si>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</si>
  <si>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</si>
  <si>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</si>
  <si>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</si>
  <si>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</si>
  <si>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</si>
  <si>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</si>
  <si>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</si>
  <si>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</si>
  <si>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</si>
  <si>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</si>
  <si>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</si>
  <si>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</si>
  <si>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</si>
  <si>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</si>
  <si>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</si>
  <si>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</si>
  <si>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</si>
  <si>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</si>
  <si>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</si>
  <si>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</si>
  <si>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</si>
  <si>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</si>
  <si>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</si>
  <si>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</si>
  <si>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</si>
  <si>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</si>
  <si>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</si>
  <si>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</si>
  <si>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</si>
  <si>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</si>
  <si>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</si>
  <si>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</si>
  <si>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</si>
  <si>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</si>
  <si>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</si>
  <si>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</si>
  <si>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</si>
  <si>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</si>
  <si>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</si>
  <si>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</si>
  <si>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</si>
  <si>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</si>
  <si>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</si>
  <si>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</si>
  <si>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</si>
  <si>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</si>
  <si>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</si>
  <si>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</si>
  <si>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</si>
  <si>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</si>
  <si>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</si>
  <si>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</si>
  <si>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</si>
  <si>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</si>
  <si>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</si>
  <si>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</si>
  <si>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</si>
  <si>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</si>
  <si>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</si>
  <si>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</si>
  <si>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</si>
  <si>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</si>
  <si>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</si>
  <si>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</si>
  <si>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</si>
  <si>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</si>
  <si>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</si>
  <si>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</si>
  <si>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</si>
  <si>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</si>
  <si>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</si>
  <si>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</si>
  <si>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</si>
  <si>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</si>
  <si>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</si>
  <si>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</si>
  <si>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</si>
  <si>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</si>
  <si>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</si>
  <si>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</si>
  <si>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</si>
  <si>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</si>
  <si>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</si>
  <si>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</si>
  <si>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</si>
  <si>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</si>
  <si>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</si>
  <si>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</si>
  <si>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</si>
  <si>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</si>
  <si>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</si>
  <si>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</si>
  <si>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</si>
  <si>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</si>
  <si>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</si>
  <si>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</si>
  <si>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</si>
  <si>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</si>
  <si>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</si>
  <si>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</si>
  <si>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</si>
  <si>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</si>
  <si>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</si>
  <si>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</si>
  <si>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</si>
  <si>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</si>
  <si>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</si>
  <si>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</si>
  <si>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</si>
  <si>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</si>
  <si>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</si>
  <si>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</si>
  <si>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</si>
  <si>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</si>
  <si>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</si>
  <si>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</si>
  <si>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</si>
  <si>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</si>
  <si>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</si>
  <si>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</si>
  <si>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</si>
  <si>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</si>
  <si>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</si>
  <si>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</si>
  <si>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</si>
  <si>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</si>
  <si>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</si>
  <si>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</si>
  <si>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</si>
  <si>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</si>
  <si>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</si>
  <si>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</si>
  <si>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</si>
  <si>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</si>
  <si>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</si>
  <si>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</si>
  <si>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</si>
  <si>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</si>
  <si>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</si>
  <si>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</si>
  <si>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</si>
  <si>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</si>
  <si>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</si>
  <si>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</si>
  <si>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</si>
  <si>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</si>
  <si>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</si>
  <si>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</si>
  <si>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</si>
  <si>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</si>
  <si>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</si>
  <si>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</si>
  <si>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</si>
  <si>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</si>
  <si>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</si>
  <si>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</si>
  <si>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</si>
  <si>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</si>
  <si>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</si>
  <si>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</si>
  <si>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</si>
  <si>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</si>
  <si>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</si>
  <si>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</si>
  <si>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</si>
  <si>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</si>
  <si>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</si>
  <si>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</si>
  <si>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</si>
  <si>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</si>
  <si>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</si>
  <si>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</si>
  <si>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</si>
  <si>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</si>
  <si>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</si>
  <si>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</si>
  <si>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</si>
  <si>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</si>
  <si>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</si>
  <si>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</si>
  <si>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</si>
  <si>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</si>
  <si>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</si>
  <si>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</si>
  <si>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</si>
  <si>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</si>
  <si>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</si>
  <si>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</si>
  <si>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</si>
  <si>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</si>
  <si>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</si>
  <si>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</si>
  <si>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</si>
  <si>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</si>
  <si>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</si>
  <si>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</si>
  <si>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</si>
  <si>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</si>
  <si>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</si>
  <si>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</si>
  <si>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</si>
  <si>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</si>
  <si>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</si>
  <si>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</si>
  <si>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</si>
  <si>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</si>
  <si>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</si>
  <si>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</si>
  <si>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</si>
  <si>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</si>
  <si>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</si>
  <si>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</si>
  <si>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</si>
  <si>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</si>
  <si>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</si>
  <si>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</si>
  <si>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</si>
  <si>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</si>
  <si>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</si>
  <si>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</si>
  <si>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</si>
  <si>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</si>
  <si>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</si>
  <si>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</si>
  <si>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</si>
  <si>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</si>
  <si>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</si>
  <si>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</si>
  <si>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</si>
  <si>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</si>
  <si>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</si>
  <si>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</si>
  <si>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</si>
  <si>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</si>
  <si>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</si>
  <si>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</si>
  <si>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</si>
  <si>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</si>
  <si>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</si>
  <si>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</si>
  <si>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</si>
  <si>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</si>
  <si>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</si>
  <si>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</si>
  <si>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</si>
  <si>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</si>
  <si>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</si>
  <si>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</si>
  <si>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</si>
  <si>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</si>
  <si>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</si>
  <si>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</si>
  <si>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</si>
  <si>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</si>
  <si>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</si>
  <si>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</si>
  <si>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</si>
  <si>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</si>
  <si>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</si>
  <si>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</si>
  <si>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</si>
  <si>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</si>
  <si>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</si>
  <si>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</si>
  <si>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</si>
  <si>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</si>
  <si>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</si>
  <si>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</si>
  <si>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</si>
  <si>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</si>
  <si>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</si>
  <si>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</si>
  <si>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</si>
  <si>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</si>
  <si>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</si>
  <si>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</si>
  <si>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</si>
  <si>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</si>
  <si>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</si>
  <si>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</si>
  <si>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</si>
  <si>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</si>
  <si>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</si>
  <si>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</si>
  <si>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</si>
  <si>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</si>
  <si>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</si>
  <si>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</si>
  <si>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</si>
  <si>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</si>
  <si>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</si>
  <si>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</si>
  <si>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</si>
  <si>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</si>
  <si>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</si>
  <si>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</si>
  <si>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</si>
  <si>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</si>
  <si>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</si>
  <si>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</si>
  <si>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</si>
  <si>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</si>
  <si>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</si>
  <si>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</si>
  <si>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</si>
  <si>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</si>
  <si>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</si>
  <si>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</si>
  <si>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</si>
  <si>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</si>
  <si>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</si>
  <si>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</si>
  <si>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</si>
  <si>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</si>
  <si>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</si>
  <si>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</si>
  <si>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</si>
  <si>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</si>
  <si>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</si>
  <si>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</si>
  <si>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</si>
  <si>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</si>
  <si>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</si>
  <si>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</si>
  <si>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</si>
  <si>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</si>
  <si>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</si>
  <si>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</si>
  <si>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</si>
  <si>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</si>
  <si>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</si>
  <si>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</si>
  <si>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</si>
  <si>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</si>
  <si>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</si>
  <si>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</si>
  <si>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</si>
  <si>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</si>
  <si>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</si>
  <si>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</si>
  <si>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</si>
  <si>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</si>
  <si>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</si>
  <si>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</si>
  <si>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</si>
  <si>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</si>
  <si>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</si>
  <si>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</si>
  <si>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</si>
  <si>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</si>
  <si>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</si>
  <si>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</si>
  <si>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</si>
  <si>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</si>
  <si>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</si>
  <si>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</si>
  <si>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</si>
  <si>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</si>
  <si>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</si>
  <si>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</si>
  <si>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</si>
  <si>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</si>
  <si>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</si>
  <si>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</si>
  <si>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</si>
  <si>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</si>
  <si>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</si>
  <si>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</si>
  <si>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</si>
  <si>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</si>
  <si>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</si>
  <si>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</si>
  <si>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</si>
  <si>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</si>
  <si>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</si>
  <si>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</si>
  <si>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</si>
  <si>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</si>
  <si>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</si>
  <si>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</si>
  <si>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</si>
  <si>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</si>
  <si>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</si>
  <si>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</si>
  <si>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</si>
  <si>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</si>
  <si>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</si>
  <si>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</si>
  <si>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</si>
  <si>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</si>
  <si>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</si>
  <si>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</si>
  <si>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</si>
  <si>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</si>
  <si>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</si>
  <si>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</si>
  <si>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</si>
  <si>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</si>
  <si>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</si>
  <si>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</si>
  <si>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</si>
  <si>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</si>
  <si>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</si>
  <si>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</si>
  <si>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</si>
  <si>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</si>
  <si>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</si>
  <si>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</si>
  <si>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</si>
  <si>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</si>
  <si>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</si>
  <si>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</si>
  <si>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</si>
  <si>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</si>
  <si>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</si>
  <si>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</si>
  <si>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</si>
  <si>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</si>
  <si>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</si>
  <si>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</si>
  <si>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</si>
  <si>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</si>
  <si>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</si>
  <si>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</si>
  <si>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</si>
  <si>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</si>
  <si>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</si>
  <si>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</si>
  <si>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</si>
  <si>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</si>
  <si>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</si>
  <si>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</si>
  <si>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</si>
  <si>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</si>
  <si>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</si>
  <si>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</si>
  <si>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</si>
  <si>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</si>
  <si>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</si>
  <si>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</si>
  <si>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</si>
  <si>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</si>
  <si>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</si>
  <si>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</si>
  <si>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</si>
  <si>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</si>
  <si>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</si>
  <si>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</si>
  <si>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</si>
  <si>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</si>
  <si>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</si>
  <si>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</si>
  <si>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</si>
  <si>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</si>
  <si>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</si>
  <si>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</si>
  <si>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</si>
  <si>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</si>
  <si>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</si>
  <si>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</si>
  <si>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</si>
  <si>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</si>
  <si>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</si>
  <si>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</si>
  <si>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</si>
  <si>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</si>
  <si>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</si>
  <si>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</si>
  <si>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</si>
  <si>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</si>
  <si>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</si>
  <si>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</si>
  <si>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</si>
  <si>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</si>
  <si>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</si>
  <si>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</si>
  <si>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</si>
  <si>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</si>
  <si>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</si>
  <si>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</si>
  <si>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</si>
  <si>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</si>
  <si>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</si>
  <si>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</si>
  <si>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</si>
  <si>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</si>
  <si>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</si>
  <si>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</si>
  <si>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</si>
  <si>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</si>
  <si>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</si>
  <si>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</si>
  <si>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</si>
  <si>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</si>
  <si>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</si>
  <si>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</si>
  <si>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</si>
  <si>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</si>
  <si>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</si>
  <si>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</si>
  <si>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</si>
  <si>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</si>
  <si>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</si>
  <si>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</si>
  <si>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</si>
  <si>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</si>
  <si>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</si>
  <si>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</si>
  <si>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</si>
  <si>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</si>
  <si>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</si>
  <si>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</si>
  <si>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</si>
  <si>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</si>
  <si>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</si>
  <si>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</si>
  <si>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</si>
  <si>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</si>
  <si>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</si>
  <si>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</si>
  <si>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</si>
  <si>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</si>
  <si>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</si>
  <si>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</si>
  <si>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</si>
  <si>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</si>
  <si>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</si>
  <si>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</si>
  <si>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</si>
  <si>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</si>
  <si>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</si>
  <si>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</si>
  <si>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</si>
  <si>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</si>
  <si>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</si>
  <si>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</si>
  <si>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</si>
  <si>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</si>
  <si>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</si>
  <si>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</si>
  <si>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</si>
  <si>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</si>
  <si>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</si>
  <si>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</si>
  <si>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</si>
  <si>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</si>
  <si>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</si>
  <si>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</si>
  <si>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</si>
  <si>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</si>
  <si>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</si>
  <si>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</si>
  <si>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</si>
  <si>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</si>
  <si>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</si>
  <si>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</si>
  <si>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</si>
  <si>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</si>
  <si>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</si>
  <si>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</si>
  <si>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</si>
  <si>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</si>
  <si>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</si>
  <si>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</si>
  <si>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</si>
  <si>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</si>
  <si>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</si>
  <si>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</si>
  <si>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</si>
  <si>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</si>
  <si>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</si>
  <si>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</si>
  <si>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</si>
  <si>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</si>
  <si>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</si>
  <si>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</si>
  <si>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</si>
  <si>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</si>
  <si>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</si>
  <si>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</si>
  <si>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</si>
  <si>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</si>
  <si>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</si>
  <si>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</si>
  <si>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</si>
  <si>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</si>
  <si>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</si>
  <si>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</si>
  <si>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</si>
  <si>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</si>
  <si>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</si>
  <si>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</si>
  <si>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</si>
  <si>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</si>
  <si>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</si>
  <si>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</si>
  <si>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</si>
  <si>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</si>
  <si>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</si>
  <si>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</si>
  <si>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</si>
  <si>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</si>
  <si>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</si>
  <si>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</si>
  <si>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</si>
  <si>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</si>
  <si>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</si>
  <si>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</si>
  <si>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</si>
  <si>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</si>
  <si>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</si>
  <si>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</si>
  <si>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</si>
  <si>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</si>
  <si>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</si>
  <si>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</si>
  <si>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</si>
  <si>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</si>
  <si>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</si>
  <si>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</si>
  <si>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</si>
  <si>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</si>
  <si>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</si>
  <si>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</si>
  <si>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</si>
  <si>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</si>
  <si>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</si>
  <si>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</si>
  <si>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</si>
  <si>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</si>
  <si>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</si>
  <si>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</si>
  <si>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</si>
  <si>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</si>
  <si>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</si>
  <si>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</si>
  <si>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</si>
  <si>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</si>
  <si>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</si>
  <si>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</si>
  <si>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</si>
  <si>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</si>
  <si>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</si>
  <si>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</si>
  <si>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</si>
  <si>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</si>
  <si>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</si>
  <si>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</si>
  <si>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</si>
  <si>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</si>
  <si>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</si>
  <si>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</si>
  <si>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</si>
  <si>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</si>
  <si>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</si>
  <si>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</si>
  <si>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</si>
  <si>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</si>
  <si>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</si>
  <si>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</si>
  <si>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</si>
  <si>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</si>
  <si>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</si>
  <si>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</si>
  <si>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</si>
  <si>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</si>
  <si>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</si>
  <si>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</si>
  <si>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</si>
  <si>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</si>
  <si>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</si>
  <si>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</si>
  <si>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</si>
  <si>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</si>
  <si>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</si>
  <si>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</si>
  <si>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</si>
  <si>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</si>
  <si>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</si>
  <si>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</si>
  <si>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</si>
  <si>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</si>
  <si>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</si>
  <si>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</si>
  <si>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</si>
  <si>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</si>
  <si>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</si>
  <si>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</si>
  <si>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</si>
  <si>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</si>
  <si>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</si>
  <si>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</si>
  <si>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</si>
  <si>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</si>
  <si>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</si>
  <si>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</si>
  <si>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</si>
  <si>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</si>
  <si>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</si>
  <si>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</si>
  <si>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</si>
  <si>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</si>
  <si>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</si>
  <si>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</si>
  <si>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</si>
  <si>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</si>
  <si>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</si>
  <si>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</si>
  <si>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</si>
  <si>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</si>
  <si>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</si>
  <si>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</si>
  <si>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</si>
  <si>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</si>
  <si>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</si>
  <si>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</si>
  <si>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</si>
  <si>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</si>
  <si>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</si>
  <si>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</si>
  <si>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</si>
  <si>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</si>
  <si>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</si>
  <si>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</si>
  <si>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</si>
  <si>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</si>
  <si>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</si>
  <si>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</si>
  <si>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</si>
  <si>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</si>
  <si>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</si>
  <si>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</si>
  <si>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</si>
  <si>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</si>
  <si>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</si>
  <si>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</si>
  <si>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</si>
  <si>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</si>
  <si>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</si>
  <si>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</si>
  <si>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</si>
  <si>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</si>
  <si>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</si>
  <si>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</si>
  <si>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</si>
  <si>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</si>
  <si>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</si>
  <si>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</si>
  <si>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</si>
  <si>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</si>
  <si>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</si>
  <si>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</si>
  <si>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</si>
  <si>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</si>
  <si>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</si>
  <si>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</si>
  <si>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</si>
  <si>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</si>
  <si>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</si>
  <si>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</si>
  <si>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</si>
  <si>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</si>
  <si>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</si>
  <si>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</si>
  <si>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</si>
  <si>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</si>
  <si>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</si>
  <si>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</si>
  <si>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</si>
  <si>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</si>
  <si>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</si>
  <si>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</si>
  <si>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</si>
  <si>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</si>
  <si>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</si>
  <si>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</si>
  <si>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</si>
  <si>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</si>
  <si>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</si>
  <si>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</si>
  <si>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</si>
  <si>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</si>
  <si>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</si>
  <si>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</si>
  <si>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</si>
  <si>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</si>
  <si>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</si>
  <si>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</si>
  <si>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</si>
  <si>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</si>
  <si>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</si>
  <si>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</si>
  <si>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</si>
  <si>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</si>
  <si>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</si>
  <si>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</si>
  <si>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</si>
  <si>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</si>
  <si>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</si>
  <si>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</si>
  <si>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</si>
  <si>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</si>
  <si>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</si>
  <si>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</si>
  <si>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</si>
  <si>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</si>
  <si>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</si>
  <si>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</si>
  <si>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</si>
  <si>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</si>
  <si>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</si>
  <si>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</si>
  <si>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</si>
  <si>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</si>
  <si>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</si>
  <si>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</si>
  <si>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</si>
  <si>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</si>
  <si>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</si>
  <si>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</si>
  <si>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</si>
  <si>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</si>
  <si>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</si>
  <si>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</si>
  <si>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</si>
  <si>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</si>
  <si>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</si>
  <si>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</si>
  <si>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</si>
  <si>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</si>
  <si>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</si>
  <si>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</si>
  <si>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</si>
  <si>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</si>
  <si>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</si>
  <si>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</si>
  <si>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</si>
  <si>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</si>
  <si>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</si>
  <si>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</si>
  <si>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</si>
  <si>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</si>
  <si>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</si>
  <si>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</si>
  <si>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</si>
  <si>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</si>
  <si>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</si>
  <si>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</si>
  <si>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</si>
  <si>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</si>
  <si>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</si>
  <si>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</si>
  <si>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</si>
  <si>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</si>
  <si>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</si>
  <si>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</si>
  <si>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</si>
  <si>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</si>
  <si>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</si>
  <si>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</si>
  <si>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</si>
  <si>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</si>
  <si>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</si>
  <si>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</si>
  <si>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</si>
  <si>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</si>
  <si>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</si>
  <si>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</si>
  <si>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</si>
  <si>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</si>
  <si>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</si>
  <si>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</si>
  <si>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</si>
  <si>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</si>
  <si>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</si>
  <si>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</si>
  <si>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</si>
  <si>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</si>
  <si>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</si>
  <si>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</si>
  <si>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</si>
  <si>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</si>
  <si>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</si>
  <si>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</si>
  <si>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</si>
  <si>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</si>
  <si>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</si>
  <si>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</si>
  <si>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</si>
  <si>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</si>
  <si>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</si>
  <si>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</si>
  <si>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</si>
  <si>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</si>
  <si>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</si>
  <si>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</si>
  <si>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</si>
  <si>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</si>
  <si>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</si>
  <si>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</si>
  <si>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</si>
  <si>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</si>
  <si>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</si>
  <si>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</si>
  <si>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</si>
  <si>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</si>
  <si>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</si>
  <si>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</si>
  <si>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</si>
  <si>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</si>
  <si>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</si>
  <si>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</si>
  <si>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</si>
  <si>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</si>
  <si>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</si>
  <si>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</si>
  <si>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</si>
  <si>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</si>
  <si>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</si>
  <si>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</si>
  <si>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</si>
  <si>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</si>
  <si>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</si>
  <si>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</si>
  <si>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</si>
  <si>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</si>
  <si>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</si>
  <si>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</si>
  <si>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</si>
  <si>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</si>
  <si>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</si>
  <si>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</si>
  <si>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</si>
  <si>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</si>
  <si>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</si>
  <si>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</si>
  <si>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</si>
  <si>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</si>
  <si>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</si>
  <si>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</si>
  <si>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</si>
  <si>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</si>
  <si>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</si>
  <si>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</si>
  <si>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</si>
  <si>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</si>
  <si>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</si>
  <si>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</si>
  <si>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</si>
  <si>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</si>
  <si>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</si>
  <si>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</si>
  <si>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</si>
  <si>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</si>
  <si>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</si>
  <si>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</si>
  <si>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</si>
  <si>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</si>
  <si>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</si>
  <si>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</si>
  <si>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</si>
  <si>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</si>
  <si>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</si>
  <si>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</si>
  <si>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</si>
  <si>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</si>
  <si>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</si>
  <si>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</si>
  <si>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</si>
  <si>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</si>
  <si>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</si>
  <si>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</si>
  <si>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</si>
  <si>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</si>
  <si>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</si>
  <si>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</si>
  <si>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</si>
  <si>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</si>
  <si>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</si>
  <si>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</si>
  <si>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</si>
  <si>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</si>
  <si>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</si>
  <si>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</si>
  <si>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</si>
  <si>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</si>
  <si>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</si>
  <si>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</si>
  <si>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</si>
  <si>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</si>
  <si>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</si>
  <si>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</si>
  <si>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</si>
  <si>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</si>
  <si>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</si>
  <si>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</si>
  <si>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</si>
  <si>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</si>
  <si>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</si>
  <si>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</si>
  <si>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</si>
  <si>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</si>
  <si>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</si>
  <si>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</si>
  <si>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</si>
  <si>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</si>
  <si>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</si>
  <si>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</si>
  <si>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</si>
  <si>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</si>
  <si>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</si>
  <si>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</si>
  <si>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</si>
  <si>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</si>
  <si>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</si>
  <si>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</si>
  <si>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</si>
  <si>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</si>
  <si>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</si>
  <si>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</si>
  <si>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</si>
  <si>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</si>
  <si>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</si>
  <si>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</si>
  <si>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</si>
  <si>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</si>
  <si>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</si>
  <si>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</si>
  <si>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</si>
  <si>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</si>
  <si>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</si>
  <si>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</si>
  <si>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</si>
  <si>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</si>
  <si>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</si>
  <si>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</si>
  <si>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</si>
  <si>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</si>
  <si>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</si>
  <si>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</si>
  <si>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</si>
  <si>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</si>
  <si>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</si>
  <si>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</si>
  <si>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</si>
  <si>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</si>
  <si>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</si>
  <si>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</si>
  <si>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</si>
  <si>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</si>
  <si>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</si>
  <si>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</si>
  <si>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</si>
  <si>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</si>
  <si>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</si>
  <si>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</si>
  <si>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</si>
  <si>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</si>
  <si>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</si>
  <si>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</si>
  <si>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</si>
  <si>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</si>
  <si>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</si>
  <si>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</si>
  <si>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</si>
  <si>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</si>
  <si>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</si>
  <si>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</si>
  <si>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</si>
  <si>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</si>
  <si>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</si>
  <si>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</si>
  <si>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</si>
  <si>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</si>
  <si>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</si>
  <si>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</si>
  <si>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</si>
  <si>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</si>
  <si>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</si>
  <si>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</si>
  <si>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</si>
  <si>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</si>
  <si>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</si>
  <si>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</si>
  <si>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</si>
  <si>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</si>
  <si>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</si>
  <si>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</si>
  <si>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</si>
  <si>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</si>
  <si>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</si>
  <si>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</si>
  <si>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</si>
  <si>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</si>
  <si>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</si>
  <si>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</si>
  <si>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</si>
  <si>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</si>
  <si>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</si>
  <si>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</si>
  <si>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</si>
  <si>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</si>
  <si>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</si>
  <si>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</si>
  <si>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</si>
  <si>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</si>
  <si>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</si>
  <si>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</si>
  <si>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</si>
  <si>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</si>
  <si>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</si>
  <si>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</si>
  <si>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</si>
  <si>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</si>
  <si>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</si>
  <si>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</si>
  <si>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</si>
  <si>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</si>
  <si>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</si>
  <si>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</si>
  <si>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</si>
  <si>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</si>
  <si>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</si>
  <si>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</si>
  <si>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</si>
  <si>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</si>
  <si>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</si>
  <si>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</si>
  <si>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</si>
  <si>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</si>
  <si>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</si>
  <si>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</si>
  <si>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</si>
  <si>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</si>
  <si>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</si>
  <si>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</si>
  <si>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</si>
  <si>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</si>
  <si>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</si>
  <si>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</si>
  <si>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</si>
  <si>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</si>
  <si>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</si>
  <si>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</si>
  <si>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</si>
  <si>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</si>
  <si>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</si>
  <si>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</si>
  <si>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</si>
  <si>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</si>
  <si>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</si>
  <si>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</si>
  <si>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</si>
  <si>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</si>
  <si>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</si>
  <si>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</si>
  <si>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</si>
  <si>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</si>
  <si>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</si>
  <si>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</si>
  <si>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</si>
  <si>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</si>
  <si>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</si>
  <si>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</si>
  <si>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</si>
  <si>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</si>
  <si>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</si>
  <si>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</si>
  <si>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</si>
  <si>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</si>
  <si>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</si>
  <si>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</si>
  <si>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</si>
  <si>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</si>
  <si>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</si>
  <si>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</si>
  <si>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</si>
  <si>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</si>
  <si>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</si>
  <si>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</si>
  <si>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</si>
  <si>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</si>
  <si>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</si>
  <si>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</si>
  <si>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</si>
  <si>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</si>
  <si>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</si>
  <si>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</si>
  <si>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</si>
  <si>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</si>
  <si>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</si>
  <si>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</si>
  <si>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</si>
  <si>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</si>
  <si>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</si>
  <si>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</si>
  <si>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</si>
  <si>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</si>
  <si>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</si>
  <si>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</si>
  <si>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</si>
  <si>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</si>
  <si>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</si>
  <si>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</si>
  <si>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</si>
  <si>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</si>
  <si>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</si>
  <si>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</si>
  <si>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</si>
  <si>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</si>
  <si>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</si>
  <si>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</si>
  <si>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</si>
  <si>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</si>
  <si>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</si>
  <si>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</si>
  <si>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</si>
  <si>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</si>
  <si>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</si>
  <si>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</si>
  <si>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</si>
  <si>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</si>
  <si>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</si>
  <si>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</si>
  <si>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</si>
  <si>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</si>
  <si>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</si>
  <si>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</si>
  <si>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</si>
  <si>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</si>
  <si>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</si>
  <si>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</si>
  <si>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</si>
  <si>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</si>
  <si>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</si>
  <si>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</si>
  <si>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</si>
  <si>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</si>
  <si>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</si>
  <si>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</si>
  <si>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</si>
  <si>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</si>
  <si>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</si>
  <si>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</si>
  <si>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</si>
  <si>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</si>
  <si>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</si>
  <si>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</si>
  <si>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</si>
  <si>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</si>
  <si>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</si>
  <si>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</si>
  <si>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</si>
  <si>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</si>
  <si>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</si>
  <si>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</si>
  <si>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</si>
  <si>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</si>
  <si>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</si>
  <si>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</si>
  <si>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</si>
  <si>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</si>
  <si>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</si>
  <si>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</si>
  <si>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</si>
  <si>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</si>
  <si>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</si>
  <si>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</si>
  <si>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</si>
  <si>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</si>
  <si>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</si>
  <si>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</si>
  <si>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</si>
  <si>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</si>
  <si>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</si>
  <si>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</si>
  <si>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</si>
  <si>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</si>
  <si>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</si>
  <si>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</si>
  <si>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</si>
  <si>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</si>
  <si>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</si>
  <si>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</si>
  <si>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</si>
  <si>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</si>
  <si>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</si>
  <si>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</si>
  <si>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</si>
  <si>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</si>
  <si>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</si>
  <si>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</si>
  <si>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</si>
  <si>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</si>
  <si>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</si>
  <si>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</si>
  <si>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</si>
  <si>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</si>
  <si>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</si>
  <si>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</si>
  <si>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</si>
  <si>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</si>
  <si>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</si>
  <si>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</si>
  <si>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</si>
  <si>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</si>
  <si>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</si>
  <si>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</si>
  <si>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</si>
  <si>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</si>
  <si>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</si>
  <si>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</si>
  <si>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</si>
  <si>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</si>
  <si>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</si>
  <si>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</si>
  <si>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</si>
  <si>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</si>
  <si>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</si>
  <si>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</si>
  <si>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</si>
  <si>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</si>
  <si>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</si>
  <si>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</si>
  <si>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</si>
  <si>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</si>
  <si>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</si>
  <si>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</si>
  <si>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</si>
  <si>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</si>
  <si>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</si>
  <si>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</si>
  <si>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</si>
  <si>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</si>
  <si>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</si>
  <si>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</si>
  <si>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</si>
  <si>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</si>
  <si>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</si>
  <si>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</si>
  <si>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</si>
  <si>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</si>
  <si>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</si>
  <si>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</si>
  <si>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</si>
  <si>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</si>
  <si>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</si>
  <si>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</si>
  <si>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</si>
  <si>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</si>
  <si>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</si>
  <si>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</si>
  <si>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</si>
  <si>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</si>
  <si>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</si>
  <si>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</si>
  <si>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</si>
  <si>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</si>
  <si>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</si>
  <si>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</si>
  <si>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</si>
  <si>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</si>
  <si>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</si>
  <si>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</si>
  <si>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</si>
  <si>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</si>
  <si>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</si>
  <si>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</si>
  <si>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</si>
  <si>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</si>
  <si>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</si>
  <si>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</si>
  <si>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</si>
  <si>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</si>
  <si>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</si>
  <si>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</si>
  <si>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</si>
  <si>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</si>
  <si>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</si>
  <si>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</si>
  <si>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</si>
  <si>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</si>
  <si>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</si>
  <si>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</si>
  <si>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</si>
  <si>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</si>
  <si>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</si>
  <si>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</si>
  <si>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</si>
  <si>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</si>
  <si>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</si>
  <si>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</si>
  <si>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</si>
  <si>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</si>
  <si>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</si>
  <si>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</si>
  <si>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</si>
  <si>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</si>
  <si>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</si>
  <si>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</si>
  <si>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</si>
  <si>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</si>
  <si>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</si>
  <si>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</si>
  <si>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</si>
  <si>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</si>
  <si>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</si>
  <si>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</si>
  <si>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</si>
  <si>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</si>
  <si>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</si>
  <si>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</si>
  <si>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</si>
  <si>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</si>
  <si>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</si>
  <si>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</si>
  <si>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</si>
  <si>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</si>
  <si>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</si>
  <si>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</si>
  <si>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</si>
  <si>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</si>
  <si>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</si>
  <si>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</si>
  <si>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</si>
  <si>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</si>
  <si>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</si>
  <si>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</si>
  <si>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</si>
  <si>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</si>
  <si>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</si>
  <si>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</si>
  <si>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</si>
  <si>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</si>
  <si>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</si>
  <si>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</si>
  <si>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</si>
  <si>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</si>
  <si>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</si>
  <si>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</si>
  <si>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</si>
  <si>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</si>
  <si>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</si>
  <si>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</si>
  <si>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</si>
  <si>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</si>
  <si>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</si>
  <si>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</si>
  <si>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</si>
  <si>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</si>
  <si>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</si>
  <si>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</si>
  <si>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</si>
  <si>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</si>
  <si>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</si>
  <si>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</si>
  <si>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</si>
  <si>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</si>
  <si>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</si>
  <si>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</si>
  <si>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</si>
  <si>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</si>
  <si>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</si>
  <si>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</si>
  <si>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</si>
  <si>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</si>
  <si>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</si>
  <si>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</si>
  <si>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</si>
  <si>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</si>
  <si>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</si>
  <si>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</si>
  <si>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</si>
  <si>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</si>
  <si>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</si>
  <si>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</si>
  <si>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</si>
  <si>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</si>
  <si>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</si>
  <si>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</si>
  <si>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</si>
  <si>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</si>
  <si>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</si>
  <si>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</si>
  <si>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</si>
  <si>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</si>
  <si>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</si>
  <si>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</si>
  <si>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</si>
  <si>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</si>
  <si>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</si>
  <si>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</si>
  <si>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</si>
  <si>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</si>
  <si>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</si>
  <si>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</si>
  <si>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</si>
  <si>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</si>
  <si>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</si>
  <si>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</si>
  <si>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</si>
  <si>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</si>
  <si>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</si>
  <si>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</si>
  <si>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</si>
  <si>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</si>
  <si>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</si>
  <si>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</si>
  <si>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</si>
  <si>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</si>
  <si>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</si>
  <si>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</si>
  <si>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</si>
  <si>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</si>
  <si>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</si>
  <si>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</si>
  <si>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</si>
  <si>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</si>
  <si>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</si>
  <si>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</si>
  <si>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</si>
  <si>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</si>
  <si>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</si>
  <si>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</si>
  <si>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</si>
  <si>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</si>
  <si>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</si>
  <si>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</si>
  <si>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</si>
  <si>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</si>
  <si>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</si>
  <si>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</si>
  <si>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</si>
  <si>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</si>
  <si>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</si>
  <si>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</si>
  <si>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</si>
  <si>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</si>
  <si>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</si>
  <si>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</si>
  <si>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</si>
  <si>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</si>
  <si>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</si>
  <si>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</si>
  <si>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</si>
  <si>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</si>
  <si>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</si>
  <si>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</si>
  <si>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</si>
  <si>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</si>
  <si>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</si>
  <si>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</si>
  <si>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</si>
  <si>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</si>
  <si>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</si>
  <si>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</si>
  <si>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</si>
  <si>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</si>
  <si>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</si>
  <si>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</si>
  <si>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</si>
  <si>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</si>
  <si>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</si>
  <si>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</si>
  <si>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</si>
  <si>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</si>
  <si>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</si>
  <si>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</si>
  <si>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</si>
  <si>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</si>
  <si>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</si>
  <si>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</si>
  <si>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</si>
  <si>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</si>
  <si>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</si>
  <si>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</si>
  <si>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</si>
  <si>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</si>
  <si>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</si>
  <si>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</si>
  <si>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</si>
  <si>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</si>
  <si>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</si>
  <si>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</si>
  <si>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</si>
  <si>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</si>
  <si>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</si>
  <si>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</si>
  <si>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</si>
  <si>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</si>
  <si>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</si>
  <si>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</si>
  <si>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</si>
  <si>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</si>
  <si>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</si>
  <si>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</si>
  <si>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</si>
  <si>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</si>
  <si>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</si>
  <si>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</si>
  <si>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</si>
  <si>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</si>
  <si>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</si>
  <si>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</si>
  <si>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</si>
  <si>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</si>
  <si>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</si>
  <si>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</si>
  <si>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</si>
  <si>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</si>
  <si>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</si>
  <si>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</si>
  <si>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</si>
  <si>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</si>
  <si>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</si>
  <si>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</si>
  <si>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</si>
  <si>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</si>
  <si>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</si>
  <si>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</si>
  <si>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</si>
  <si>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</si>
  <si>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</si>
  <si>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</si>
  <si>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</si>
  <si>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</si>
  <si>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</si>
  <si>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</si>
  <si>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</si>
  <si>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</si>
  <si>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</si>
  <si>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</si>
  <si>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</si>
  <si>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</si>
  <si>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</si>
  <si>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</si>
  <si>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</si>
  <si>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</si>
  <si>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</si>
  <si>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</si>
  <si>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</si>
  <si>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</si>
  <si>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</si>
  <si>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</si>
  <si>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</si>
  <si>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</si>
  <si>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</si>
  <si>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</si>
  <si>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</si>
  <si>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</si>
  <si>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</si>
  <si>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</si>
  <si>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</si>
  <si>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</si>
  <si>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</si>
  <si>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</si>
  <si>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</si>
  <si>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</si>
  <si>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</si>
  <si>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</si>
  <si>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</si>
  <si>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</si>
  <si>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</si>
  <si>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</si>
  <si>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</si>
  <si>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</si>
  <si>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</si>
  <si>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</si>
  <si>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</si>
  <si>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</si>
  <si>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</si>
  <si>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</si>
  <si>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</si>
  <si>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</si>
  <si>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</si>
  <si>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</si>
  <si>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</si>
  <si>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</si>
  <si>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</si>
  <si>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</si>
  <si>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</si>
  <si>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</si>
  <si>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</si>
  <si>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</si>
  <si>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</si>
  <si>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</si>
  <si>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</si>
  <si>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</si>
  <si>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</si>
  <si>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</si>
  <si>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</si>
  <si>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</si>
  <si>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</si>
  <si>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</si>
  <si>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</si>
  <si>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</si>
  <si>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</si>
  <si>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</si>
  <si>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</si>
  <si>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</si>
  <si>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</si>
  <si>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</si>
  <si>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</si>
  <si>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</si>
  <si>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</si>
  <si>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</si>
  <si>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</si>
  <si>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</si>
  <si>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</si>
  <si>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</si>
  <si>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</si>
  <si>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</si>
  <si>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</si>
  <si>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</si>
  <si>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</si>
  <si>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</si>
  <si>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</si>
  <si>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</si>
  <si>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</si>
  <si>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</si>
  <si>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</si>
  <si>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</si>
  <si>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</si>
  <si>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</si>
  <si>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</si>
  <si>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</si>
  <si>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</si>
  <si>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</si>
  <si>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</si>
  <si>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</si>
  <si>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</si>
  <si>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</si>
  <si>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</si>
  <si>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</si>
  <si>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</si>
  <si>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</si>
  <si>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</si>
  <si>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</si>
  <si>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</si>
  <si>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</si>
  <si>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</si>
  <si>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</si>
  <si>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</si>
  <si>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</si>
  <si>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</si>
  <si>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</si>
  <si>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</si>
  <si>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</si>
  <si>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</si>
  <si>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</si>
  <si>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</si>
  <si>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</si>
  <si>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</si>
  <si>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</si>
  <si>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</si>
  <si>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</si>
  <si>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</si>
  <si>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</si>
  <si>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</si>
  <si>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</si>
  <si>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</si>
  <si>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</si>
  <si>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</si>
  <si>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</si>
  <si>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</si>
  <si>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</si>
  <si>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</si>
  <si>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</si>
  <si>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</si>
  <si>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</si>
  <si>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</si>
  <si>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</si>
  <si>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</si>
  <si>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</si>
  <si>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</si>
  <si>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</si>
  <si>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</si>
  <si>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</si>
  <si>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</si>
  <si>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</si>
  <si>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</si>
  <si>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</si>
  <si>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</si>
  <si>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</si>
  <si>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</si>
  <si>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</si>
  <si>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</si>
  <si>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</si>
  <si>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</si>
  <si>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</si>
  <si>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</si>
  <si>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</si>
  <si>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</si>
  <si>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</si>
  <si>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</si>
  <si>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</si>
  <si>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</si>
  <si>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</si>
  <si>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</si>
  <si>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</si>
  <si>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</si>
  <si>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</si>
  <si>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</si>
  <si>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</si>
  <si>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</si>
  <si>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</si>
  <si>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</si>
  <si>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</si>
  <si>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</si>
  <si>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</si>
  <si>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</si>
  <si>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</si>
  <si>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</si>
  <si>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</si>
  <si>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</si>
  <si>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</si>
  <si>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</si>
  <si>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</si>
  <si>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</si>
  <si>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</si>
  <si>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</si>
  <si>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</si>
  <si>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</si>
  <si>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</si>
  <si>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</si>
  <si>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</si>
  <si>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</si>
  <si>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</si>
  <si>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</si>
  <si>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</si>
  <si>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</si>
  <si>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</si>
  <si>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</si>
  <si>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</si>
  <si>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</si>
  <si>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</si>
  <si>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</si>
  <si>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</si>
  <si>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</si>
  <si>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</si>
  <si>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</si>
  <si>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</si>
  <si>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</si>
  <si>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</si>
  <si>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</si>
  <si>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</si>
  <si>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</si>
  <si>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</si>
  <si>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</si>
  <si>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</si>
  <si>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</si>
  <si>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</si>
  <si>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</si>
  <si>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</si>
  <si>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</si>
  <si>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</si>
  <si>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</si>
  <si>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</si>
  <si>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</si>
  <si>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</si>
  <si>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</si>
  <si>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</si>
  <si>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</si>
  <si>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</si>
  <si>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</si>
  <si>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</si>
  <si>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</si>
  <si>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</si>
  <si>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</si>
  <si>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</si>
  <si>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</si>
  <si>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</si>
  <si>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</si>
  <si>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</si>
  <si>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</si>
  <si>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</si>
  <si>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</si>
  <si>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</si>
  <si>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</si>
  <si>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</si>
  <si>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</si>
  <si>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</si>
  <si>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</si>
  <si>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</si>
  <si>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</si>
  <si>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</si>
  <si>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</si>
  <si>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</si>
  <si>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</si>
  <si>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</si>
  <si>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</si>
  <si>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</si>
  <si>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</si>
  <si>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</si>
  <si>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</si>
  <si>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</si>
  <si>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</si>
  <si>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</si>
  <si>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</si>
  <si>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</si>
  <si>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</si>
  <si>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</si>
  <si>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</si>
  <si>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</si>
  <si>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</si>
  <si>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</si>
  <si>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</si>
  <si>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</si>
  <si>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</si>
  <si>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</si>
  <si>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</si>
  <si>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</si>
  <si>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</si>
  <si>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</si>
  <si>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</si>
  <si>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</si>
  <si>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</si>
  <si>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</si>
  <si>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</si>
  <si>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</si>
  <si>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</si>
  <si>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</si>
  <si>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</si>
  <si>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</si>
  <si>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</si>
  <si>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</si>
  <si>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</si>
  <si>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</si>
  <si>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</si>
  <si>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</si>
  <si>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</si>
  <si>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</si>
  <si>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</si>
  <si>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</si>
  <si>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</si>
  <si>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</si>
  <si>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</si>
  <si>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</si>
  <si>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</si>
  <si>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</si>
  <si>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</si>
  <si>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</si>
  <si>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</si>
  <si>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</si>
  <si>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</si>
  <si>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</si>
  <si>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</si>
  <si>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</si>
  <si>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</si>
  <si>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</si>
  <si>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</si>
  <si>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</si>
  <si>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</si>
  <si>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</si>
  <si>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</si>
  <si>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</si>
  <si>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</si>
  <si>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</si>
  <si>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</si>
  <si>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</si>
  <si>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</si>
  <si>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</si>
  <si>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</si>
  <si>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</si>
  <si>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</si>
  <si>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</si>
  <si>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</si>
  <si>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</si>
  <si>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</si>
  <si>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</si>
  <si>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</si>
  <si>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</si>
  <si>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</si>
  <si>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</si>
  <si>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</si>
  <si>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</si>
  <si>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</si>
  <si>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</si>
  <si>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</si>
  <si>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</si>
  <si>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</si>
  <si>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</si>
  <si>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</si>
  <si>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</si>
  <si>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</si>
  <si>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</si>
  <si>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</si>
  <si>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</si>
  <si>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</si>
  <si>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</si>
  <si>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</si>
  <si>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</si>
  <si>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</si>
  <si>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</si>
  <si>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</si>
  <si>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</si>
  <si>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</si>
  <si>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</si>
  <si>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</si>
  <si>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</si>
  <si>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</si>
  <si>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</si>
  <si>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</si>
  <si>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</si>
  <si>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</si>
  <si>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</si>
  <si>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</si>
  <si>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</si>
  <si>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</si>
  <si>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</si>
  <si>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</si>
  <si>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</si>
  <si>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</si>
  <si>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</si>
  <si>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</si>
  <si>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</si>
  <si>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</si>
  <si>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</si>
  <si>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</si>
  <si>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</si>
  <si>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</si>
  <si>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</si>
  <si>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</si>
  <si>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</si>
  <si>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</si>
  <si>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</si>
  <si>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</si>
  <si>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</si>
  <si>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</si>
  <si>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</si>
  <si>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</si>
  <si>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</si>
  <si>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</si>
  <si>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</si>
  <si>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</si>
  <si>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</si>
  <si>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</si>
  <si>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</si>
  <si>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</si>
  <si>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</si>
  <si>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</si>
  <si>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</si>
  <si>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</si>
  <si>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</si>
  <si>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</si>
  <si>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</si>
  <si>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</si>
  <si>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</si>
  <si>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</si>
  <si>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</si>
  <si>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</si>
  <si>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</si>
  <si>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</si>
  <si>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</si>
  <si>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</si>
  <si>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</si>
  <si>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</si>
  <si>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</si>
  <si>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</si>
  <si>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</si>
  <si>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</si>
  <si>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</si>
  <si>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</si>
  <si>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</si>
  <si>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</si>
  <si>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</si>
  <si>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</si>
  <si>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</si>
  <si>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</si>
  <si>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</si>
  <si>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</si>
  <si>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</si>
  <si>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</si>
  <si>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</si>
  <si>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</si>
  <si>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</si>
  <si>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</si>
  <si>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</si>
  <si>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</si>
  <si>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</si>
  <si>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</si>
  <si>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</si>
  <si>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</si>
  <si>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</si>
  <si>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</si>
  <si>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</si>
  <si>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</si>
  <si>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</si>
  <si>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</si>
  <si>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</si>
  <si>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</si>
  <si>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</si>
  <si>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</si>
  <si>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</si>
  <si>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</si>
  <si>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</si>
  <si>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</si>
  <si>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</si>
  <si>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</si>
  <si>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</si>
  <si>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</si>
  <si>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</si>
  <si>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</si>
  <si>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</si>
  <si>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</si>
  <si>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</si>
  <si>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</si>
  <si>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</si>
  <si>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</si>
  <si>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</si>
  <si>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</si>
  <si>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</si>
  <si>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</si>
  <si>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</si>
  <si>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</si>
  <si>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</si>
  <si>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</si>
  <si>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</si>
  <si>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</si>
  <si>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</si>
  <si>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</si>
  <si>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</si>
  <si>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</si>
  <si>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</si>
  <si>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</si>
  <si>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</si>
  <si>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</si>
  <si>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</si>
  <si>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</si>
  <si>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</si>
  <si>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</si>
  <si>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</si>
  <si>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</si>
  <si>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</si>
  <si>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</si>
  <si>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</si>
  <si>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</si>
  <si>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</si>
  <si>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</si>
  <si>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</si>
  <si>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</si>
  <si>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</si>
  <si>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</si>
  <si>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</si>
  <si>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</si>
  <si>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</si>
  <si>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</si>
  <si>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</si>
  <si>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</si>
  <si>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</si>
  <si>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</si>
  <si>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</si>
  <si>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</si>
  <si>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</si>
  <si>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</si>
  <si>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</si>
  <si>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</si>
  <si>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</si>
  <si>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</si>
  <si>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</si>
  <si>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</si>
  <si>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</si>
  <si>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</si>
  <si>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</si>
  <si>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</si>
  <si>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</si>
  <si>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</si>
  <si>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</si>
  <si>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</si>
  <si>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</si>
  <si>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</si>
  <si>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</si>
  <si>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</si>
  <si>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</si>
  <si>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</si>
  <si>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</si>
  <si>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</si>
  <si>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</si>
  <si>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</si>
  <si>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</si>
  <si>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</si>
  <si>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</si>
  <si>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</si>
  <si>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</si>
  <si>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</si>
  <si>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</si>
  <si>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</si>
  <si>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</si>
  <si>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</si>
  <si>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</si>
  <si>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</si>
  <si>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</si>
  <si>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</si>
  <si>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</si>
  <si>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</si>
  <si>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</si>
  <si>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</si>
  <si>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</si>
  <si>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</si>
  <si>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</si>
  <si>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</si>
  <si>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</si>
  <si>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</si>
  <si>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</si>
  <si>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</si>
  <si>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</si>
  <si>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</si>
  <si>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</si>
  <si>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</si>
  <si>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</si>
  <si>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</si>
  <si>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</si>
  <si>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</si>
  <si>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</si>
  <si>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</si>
  <si>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</si>
  <si>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</si>
  <si>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</si>
  <si>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</si>
  <si>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</si>
  <si>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</si>
  <si>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</si>
  <si>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</si>
  <si>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</si>
  <si>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</si>
  <si>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</si>
  <si>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</si>
  <si>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</si>
  <si>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</si>
  <si>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</si>
  <si>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</si>
  <si>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</si>
  <si>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</si>
  <si>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</si>
  <si>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</si>
  <si>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</si>
  <si>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</si>
  <si>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</si>
  <si>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</si>
  <si>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</si>
  <si>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</si>
  <si>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</si>
  <si>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</si>
  <si>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</si>
  <si>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</si>
  <si>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</si>
  <si>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</si>
  <si>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</si>
  <si>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</si>
  <si>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</si>
  <si>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</si>
  <si>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</si>
  <si>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</si>
  <si>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</si>
  <si>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</si>
  <si>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</si>
  <si>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</si>
  <si>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</si>
  <si>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</si>
  <si>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</si>
  <si>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</si>
  <si>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</si>
  <si>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</si>
  <si>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</si>
  <si>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</si>
  <si>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</si>
  <si>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</si>
  <si>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</si>
  <si>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</si>
  <si>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</si>
  <si>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</si>
  <si>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</si>
  <si>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</si>
  <si>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</si>
  <si>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</si>
  <si>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</si>
  <si>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</si>
  <si>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</si>
  <si>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</si>
  <si>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</si>
  <si>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</si>
  <si>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</si>
  <si>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</si>
  <si>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</si>
  <si>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</si>
  <si>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</si>
  <si>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</si>
  <si>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</si>
  <si>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</si>
  <si>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</si>
  <si>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</si>
  <si>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</si>
  <si>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</si>
  <si>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</si>
  <si>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</si>
  <si>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</si>
  <si>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</si>
  <si>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</si>
  <si>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</si>
  <si>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</si>
  <si>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</si>
  <si>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</si>
  <si>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</si>
  <si>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</si>
  <si>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</si>
  <si>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</si>
  <si>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</si>
  <si>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</si>
  <si>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</si>
  <si>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</si>
  <si>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</si>
  <si>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</si>
  <si>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</si>
  <si>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</si>
  <si>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</si>
  <si>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</si>
  <si>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</si>
  <si>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</si>
  <si>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</si>
  <si>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</si>
  <si>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</si>
  <si>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</si>
  <si>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</si>
  <si>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</si>
  <si>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</si>
  <si>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</si>
  <si>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</si>
  <si>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</si>
  <si>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</si>
  <si>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</si>
  <si>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</si>
  <si>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</si>
  <si>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</si>
  <si>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</si>
  <si>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</si>
  <si>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</si>
  <si>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</si>
  <si>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</si>
  <si>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</si>
  <si>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</si>
  <si>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</si>
  <si>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</si>
  <si>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</si>
  <si>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</si>
  <si>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</si>
  <si>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</si>
  <si>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</si>
  <si>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</si>
  <si>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</si>
  <si>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</si>
  <si>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</si>
  <si>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</si>
  <si>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</si>
  <si>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</si>
  <si>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</si>
  <si>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</si>
  <si>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</si>
  <si>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</si>
  <si>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</si>
  <si>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</si>
  <si>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</si>
  <si>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</si>
  <si>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</si>
  <si>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</si>
  <si>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</si>
  <si>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</si>
  <si>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</si>
  <si>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</si>
  <si>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</si>
  <si>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</si>
  <si>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</si>
  <si>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</si>
  <si>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</si>
  <si>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</si>
  <si>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</si>
  <si>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</si>
  <si>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</si>
  <si>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</si>
  <si>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</si>
  <si>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</si>
  <si>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</si>
  <si>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</si>
  <si>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</si>
  <si>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</si>
  <si>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</si>
  <si>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</si>
  <si>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</si>
  <si>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</si>
  <si>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</si>
  <si>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</si>
  <si>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</si>
  <si>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</si>
  <si>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</si>
  <si>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</si>
  <si>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</si>
  <si>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</si>
  <si>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</si>
  <si>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</si>
  <si>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</si>
  <si>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</si>
  <si>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</si>
  <si>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</si>
  <si>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</si>
  <si>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</si>
  <si>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</si>
  <si>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</si>
  <si>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</si>
  <si>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</si>
  <si>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</si>
  <si>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</si>
  <si>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</si>
  <si>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</si>
  <si>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</si>
  <si>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</si>
  <si>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</si>
  <si>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</si>
  <si>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</si>
  <si>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</si>
  <si>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</si>
  <si>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</si>
  <si>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</si>
  <si>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</si>
  <si>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</si>
  <si>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</si>
  <si>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</si>
  <si>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</si>
  <si>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</si>
  <si>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</si>
  <si>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</si>
  <si>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</si>
  <si>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</si>
  <si>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</si>
  <si>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</si>
  <si>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</si>
  <si>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</si>
  <si>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</si>
  <si>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</si>
  <si>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</si>
  <si>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</si>
  <si>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</si>
  <si>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</si>
  <si>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</si>
  <si>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</si>
  <si>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</si>
  <si>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</si>
  <si>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</si>
  <si>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</si>
  <si>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</si>
  <si>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</si>
  <si>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</si>
  <si>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</si>
  <si>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</si>
  <si>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</si>
  <si>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</si>
  <si>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</si>
  <si>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</si>
  <si>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</si>
  <si>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</si>
  <si>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</si>
  <si>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</si>
  <si>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</si>
  <si>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</si>
  <si>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</si>
  <si>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</si>
  <si>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</si>
  <si>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</si>
  <si>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</si>
  <si>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</si>
  <si>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</si>
  <si>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</si>
  <si>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</si>
  <si>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</si>
  <si>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</si>
  <si>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</si>
  <si>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</si>
  <si>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</si>
  <si>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</si>
  <si>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</si>
  <si>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</si>
  <si>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</si>
  <si>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</si>
  <si>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</si>
  <si>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</si>
  <si>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</si>
  <si>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</si>
  <si>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</si>
  <si>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</si>
  <si>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</si>
  <si>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</si>
  <si>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</si>
  <si>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</si>
  <si>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</si>
  <si>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</si>
  <si>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</si>
  <si>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</si>
  <si>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</si>
  <si>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</si>
  <si>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</si>
  <si>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</si>
  <si>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</si>
  <si>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</si>
  <si>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</si>
  <si>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</si>
  <si>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</si>
  <si>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</si>
  <si>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</si>
  <si>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</si>
  <si>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</si>
  <si>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</si>
  <si>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</si>
  <si>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</si>
  <si>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</si>
  <si>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</si>
  <si>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</si>
  <si>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</si>
  <si>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</si>
  <si>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</si>
  <si>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</si>
  <si>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</si>
  <si>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</si>
  <si>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</si>
  <si>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</si>
  <si>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</si>
  <si>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</si>
  <si>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</si>
  <si>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</si>
  <si>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</si>
  <si>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</si>
  <si>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</si>
  <si>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</si>
  <si>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</si>
  <si>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</si>
  <si>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</si>
  <si>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</si>
  <si>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</si>
  <si>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</si>
  <si>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</si>
  <si>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</si>
  <si>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</si>
  <si>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</si>
  <si>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</si>
  <si>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</si>
  <si>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</si>
  <si>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</si>
  <si>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</si>
  <si>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</si>
  <si>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</si>
  <si>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</si>
  <si>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</si>
  <si>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</si>
  <si>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</si>
  <si>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</si>
  <si>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</si>
  <si>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</si>
  <si>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</si>
  <si>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</si>
  <si>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</si>
  <si>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</si>
  <si>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</si>
  <si>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</si>
  <si>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</si>
  <si>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</si>
  <si>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</si>
  <si>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</si>
  <si>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</si>
  <si>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</si>
  <si>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</si>
  <si>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</si>
  <si>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</si>
  <si>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</si>
  <si>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</si>
  <si>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</si>
  <si>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</si>
  <si>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</si>
  <si>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</si>
  <si>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</si>
  <si>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</si>
  <si>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</si>
  <si>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</si>
  <si>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</si>
  <si>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</si>
  <si>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</si>
  <si>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</si>
  <si>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</si>
  <si>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</si>
  <si>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</si>
  <si>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</si>
  <si>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</si>
  <si>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</si>
  <si>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</si>
  <si>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</si>
  <si>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</si>
  <si>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</si>
  <si>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</si>
  <si>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</si>
  <si>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</si>
  <si>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</si>
  <si>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</si>
  <si>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</si>
  <si>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</si>
  <si>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</si>
  <si>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</si>
  <si>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</si>
  <si>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</si>
  <si>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</si>
  <si>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</si>
  <si>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</si>
  <si>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</si>
  <si>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</si>
  <si>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</si>
  <si>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</si>
  <si>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</si>
  <si>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</si>
  <si>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</si>
  <si>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</si>
  <si>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</si>
  <si>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</si>
  <si>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</si>
  <si>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</si>
  <si>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</si>
  <si>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</si>
  <si>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</si>
  <si>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</si>
  <si>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</si>
  <si>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</si>
  <si>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</si>
  <si>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</si>
  <si>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</si>
  <si>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</si>
  <si>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</si>
  <si>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</si>
  <si>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</si>
  <si>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</si>
  <si>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</si>
  <si>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</si>
  <si>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</si>
  <si>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</si>
  <si>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</si>
  <si>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</si>
  <si>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</si>
  <si>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</si>
  <si>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</si>
  <si>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</si>
  <si>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</si>
  <si>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</si>
  <si>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</si>
  <si>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</si>
  <si>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</si>
  <si>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</si>
  <si>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</si>
  <si>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</si>
  <si>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</si>
  <si>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</si>
  <si>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</si>
  <si>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</si>
  <si>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</si>
  <si>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</si>
  <si>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</si>
  <si>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</si>
  <si>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</si>
  <si>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</si>
  <si>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</si>
  <si>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</si>
  <si>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</si>
  <si>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</si>
  <si>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</si>
  <si>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</si>
  <si>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</si>
  <si>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</si>
  <si>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</si>
  <si>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</si>
  <si>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</si>
  <si>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</si>
  <si>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</si>
  <si>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</si>
  <si>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</si>
  <si>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</si>
  <si>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</si>
  <si>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</si>
  <si>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</si>
  <si>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</si>
  <si>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</si>
  <si>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</si>
  <si>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</si>
  <si>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</si>
  <si>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</si>
  <si>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</si>
  <si>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</si>
  <si>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</si>
  <si>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</si>
  <si>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</si>
  <si>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</si>
  <si>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</si>
  <si>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</si>
  <si>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</si>
  <si>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</si>
  <si>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</si>
  <si>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</si>
  <si>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</si>
  <si>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</si>
  <si>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</si>
  <si>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</si>
  <si>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</si>
  <si>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</si>
  <si>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</si>
  <si>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</si>
  <si>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</si>
  <si>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</si>
  <si>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</si>
  <si>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</si>
  <si>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</si>
  <si>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</si>
  <si>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</si>
  <si>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</si>
  <si>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</si>
  <si>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</si>
  <si>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</si>
  <si>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</si>
  <si>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</si>
  <si>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</si>
  <si>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</si>
  <si>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</si>
  <si>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</si>
  <si>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</si>
  <si>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</si>
  <si>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</si>
  <si>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</si>
  <si>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</si>
  <si>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</si>
  <si>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</si>
  <si>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</si>
  <si>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</si>
  <si>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</si>
  <si>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</si>
  <si>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</si>
  <si>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</si>
  <si>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</si>
  <si>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</si>
  <si>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</si>
  <si>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</si>
  <si>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</si>
  <si>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</si>
  <si>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</si>
  <si>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</si>
  <si>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</si>
  <si>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</si>
  <si>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</si>
  <si>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</si>
  <si>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</si>
  <si>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</si>
  <si>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</si>
  <si>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</si>
  <si>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</si>
  <si>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</si>
  <si>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</si>
  <si>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</si>
  <si>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</si>
  <si>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</si>
  <si>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</si>
  <si>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</si>
  <si>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</si>
  <si>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</si>
  <si>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</si>
  <si>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</si>
  <si>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</si>
  <si>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</si>
  <si>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</si>
  <si>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</si>
  <si>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</si>
  <si>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</si>
  <si>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</si>
  <si>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</si>
  <si>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</si>
  <si>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</si>
  <si>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</si>
  <si>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</si>
  <si>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</si>
  <si>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</si>
  <si>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</si>
  <si>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</si>
  <si>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</si>
  <si>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</si>
  <si>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</si>
  <si>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</si>
  <si>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</si>
  <si>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</si>
  <si>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</si>
  <si>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</si>
  <si>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</si>
  <si>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</si>
  <si>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</si>
  <si>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</si>
  <si>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</si>
  <si>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</si>
  <si>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</si>
  <si>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</si>
  <si>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</si>
  <si>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</si>
  <si>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</si>
  <si>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</si>
  <si>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</si>
  <si>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</si>
  <si>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</si>
  <si>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</si>
  <si>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</si>
  <si>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</si>
  <si>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</si>
  <si>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</si>
  <si>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</si>
  <si>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</si>
  <si>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</si>
  <si>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</si>
  <si>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</si>
  <si>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</si>
  <si>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</si>
  <si>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</si>
  <si>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</si>
  <si>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</si>
  <si>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</si>
  <si>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</si>
  <si>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</si>
  <si>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</si>
  <si>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</si>
  <si>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</si>
  <si>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</si>
  <si>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</si>
  <si>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</si>
  <si>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</si>
  <si>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</si>
  <si>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</si>
  <si>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</si>
  <si>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</si>
  <si>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</si>
  <si>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</si>
  <si>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</si>
  <si>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</si>
  <si>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</si>
  <si>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</si>
  <si>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</si>
  <si>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</si>
  <si>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</si>
  <si>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</si>
  <si>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</si>
  <si>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</si>
  <si>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</si>
  <si>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</si>
  <si>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</si>
  <si>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</si>
  <si>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</si>
  <si>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</si>
  <si>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</si>
  <si>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</si>
  <si>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</si>
  <si>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</si>
  <si>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</si>
  <si>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</si>
  <si>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</si>
  <si>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</si>
  <si>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</si>
  <si>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</si>
  <si>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</si>
  <si>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</si>
  <si>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</si>
  <si>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</si>
  <si>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</si>
  <si>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</si>
  <si>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</si>
  <si>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</si>
  <si>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</si>
  <si>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</si>
  <si>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</si>
  <si>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</si>
  <si>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</si>
  <si>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</si>
  <si>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</si>
  <si>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</si>
  <si>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</si>
  <si>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</si>
  <si>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</si>
  <si>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</si>
  <si>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</si>
  <si>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</si>
  <si>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</si>
  <si>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</si>
  <si>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</si>
  <si>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</si>
  <si>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</si>
  <si>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</si>
  <si>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</si>
  <si>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</si>
  <si>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</si>
  <si>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</si>
  <si>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</si>
  <si>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</si>
  <si>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</si>
  <si>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</si>
  <si>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</si>
  <si>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</si>
  <si>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</si>
  <si>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</si>
  <si>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</si>
  <si>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</si>
  <si>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</si>
  <si>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</si>
  <si>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</si>
  <si>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</si>
  <si>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</si>
  <si>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</si>
  <si>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</si>
  <si>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</si>
  <si>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</si>
  <si>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</si>
  <si>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</si>
  <si>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</si>
  <si>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</si>
  <si>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</si>
  <si>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</si>
  <si>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</si>
  <si>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</si>
  <si>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</si>
  <si>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</si>
  <si>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</si>
  <si>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</si>
  <si>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</si>
  <si>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</si>
  <si>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</si>
  <si>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</si>
  <si>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</si>
  <si>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</si>
  <si>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</si>
  <si>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</si>
  <si>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</si>
  <si>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</si>
  <si>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</si>
  <si>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</si>
  <si>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</si>
  <si>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</si>
  <si>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</si>
  <si>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</si>
  <si>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</si>
  <si>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</si>
  <si>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</si>
  <si>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</si>
  <si>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</si>
  <si>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</si>
  <si>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</si>
  <si>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</si>
  <si>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</si>
  <si>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</si>
  <si>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</si>
  <si>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</si>
  <si>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</si>
  <si>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</si>
  <si>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</si>
  <si>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</si>
  <si>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</si>
  <si>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</si>
  <si>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</si>
  <si>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</si>
  <si>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</si>
  <si>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</si>
  <si>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</si>
  <si>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</si>
  <si>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</si>
  <si>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</si>
  <si>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</si>
  <si>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</si>
  <si>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</si>
  <si>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</si>
  <si>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</si>
  <si>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</si>
  <si>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</si>
  <si>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</si>
  <si>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</si>
  <si>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</si>
  <si>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</si>
  <si>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</si>
  <si>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</si>
  <si>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</si>
  <si>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</si>
  <si>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</si>
  <si>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</si>
  <si>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</si>
  <si>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</si>
  <si>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</si>
  <si>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</si>
  <si>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</si>
  <si>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</si>
  <si>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</si>
  <si>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</si>
  <si>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</si>
  <si>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</si>
  <si>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</si>
  <si>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</si>
  <si>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</si>
  <si>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</si>
  <si>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</si>
  <si>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</si>
  <si>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</si>
  <si>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</si>
  <si>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</si>
  <si>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</si>
  <si>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</si>
  <si>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</si>
  <si>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</si>
  <si>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</si>
  <si>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</si>
  <si>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</si>
  <si>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</si>
  <si>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</si>
  <si>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</si>
  <si>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</si>
  <si>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</si>
  <si>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</si>
  <si>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</si>
  <si>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</si>
  <si>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</si>
  <si>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</si>
  <si>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</si>
  <si>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</si>
  <si>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</si>
  <si>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</si>
  <si>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</si>
  <si>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</si>
  <si>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</si>
  <si>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</si>
  <si>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</si>
  <si>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</si>
  <si>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</si>
  <si>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</si>
  <si>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</si>
  <si>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</si>
  <si>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</si>
  <si>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</si>
  <si>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</si>
  <si>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</si>
  <si>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</si>
  <si>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</si>
  <si>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</si>
  <si>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</si>
  <si>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</si>
  <si>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</si>
  <si>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</si>
  <si>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</si>
  <si>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</si>
  <si>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</si>
  <si>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</si>
  <si>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</si>
  <si>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</si>
  <si>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</si>
  <si>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</si>
  <si>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</si>
  <si>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</si>
  <si>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</si>
  <si>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</si>
  <si>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</si>
  <si>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</si>
  <si>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</si>
  <si>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</si>
  <si>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</si>
  <si>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</si>
  <si>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</si>
  <si>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</si>
  <si>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</si>
  <si>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</si>
  <si>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</si>
  <si>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</si>
  <si>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</si>
  <si>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</si>
  <si>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</si>
  <si>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</si>
  <si>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</si>
  <si>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</si>
  <si>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</si>
  <si>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</si>
  <si>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</si>
  <si>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</si>
  <si>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</si>
  <si>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</si>
  <si>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</si>
  <si>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</si>
  <si>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</si>
  <si>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</si>
  <si>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</si>
  <si>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</si>
  <si>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</si>
  <si>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</si>
  <si>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</si>
  <si>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</si>
  <si>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</si>
  <si>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</si>
  <si>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</si>
  <si>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</si>
  <si>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</si>
  <si>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</si>
  <si>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</si>
  <si>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</si>
  <si>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</si>
  <si>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</si>
  <si>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</si>
  <si>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</si>
  <si>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</si>
  <si>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</si>
  <si>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</si>
  <si>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</si>
  <si>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</si>
  <si>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</si>
  <si>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</si>
  <si>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</si>
  <si>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</si>
  <si>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</si>
  <si>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</si>
  <si>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</si>
  <si>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</si>
  <si>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</si>
  <si>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</si>
  <si>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</si>
  <si>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</si>
  <si>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</si>
  <si>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</si>
  <si>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</si>
  <si>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</si>
  <si>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</si>
  <si>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</si>
  <si>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</si>
  <si>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</si>
  <si>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</si>
  <si>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</si>
  <si>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</si>
  <si>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</si>
  <si>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</si>
  <si>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</si>
  <si>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</si>
  <si>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</si>
  <si>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</si>
  <si>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</si>
  <si>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</si>
  <si>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</si>
  <si>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</si>
  <si>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</si>
  <si>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</si>
  <si>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</si>
  <si>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</si>
  <si>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</si>
  <si>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</si>
  <si>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</si>
  <si>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</si>
  <si>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</si>
  <si>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</si>
  <si>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</si>
  <si>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</si>
  <si>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</si>
  <si>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</si>
  <si>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</si>
  <si>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</si>
  <si>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</si>
  <si>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</si>
  <si>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</si>
  <si>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</si>
  <si>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</si>
  <si>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</si>
  <si>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</si>
  <si>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</si>
  <si>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</si>
  <si>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</si>
  <si>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</si>
  <si>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</si>
  <si>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</si>
  <si>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</si>
  <si>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</si>
  <si>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</si>
  <si>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</si>
  <si>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</si>
  <si>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</si>
  <si>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</si>
  <si>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</si>
  <si>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</si>
  <si>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</si>
  <si>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</si>
  <si>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</si>
  <si>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</si>
  <si>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</si>
  <si>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</si>
  <si>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</si>
  <si>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</si>
  <si>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</si>
  <si>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</si>
  <si>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</si>
  <si>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</si>
  <si>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</si>
  <si>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</si>
  <si>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</si>
  <si>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</si>
  <si>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</si>
  <si>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</si>
  <si>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</si>
  <si>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</si>
  <si>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</si>
  <si>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</si>
  <si>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</si>
  <si>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</si>
  <si>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</si>
  <si>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</si>
  <si>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</si>
  <si>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</si>
  <si>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</si>
  <si>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</si>
  <si>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</si>
  <si>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</si>
  <si>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</si>
  <si>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</si>
  <si>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</si>
  <si>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</si>
  <si>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</si>
  <si>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</si>
  <si>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</si>
  <si>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</si>
  <si>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</si>
  <si>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</si>
  <si>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</si>
  <si>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</si>
  <si>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</si>
  <si>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</si>
  <si>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</si>
  <si>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</si>
  <si>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</si>
  <si>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</si>
  <si>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</si>
  <si>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</si>
  <si>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</si>
  <si>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</si>
  <si>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</si>
  <si>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</si>
  <si>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</si>
  <si>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</si>
  <si>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</si>
  <si>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</si>
  <si>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</si>
  <si>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</si>
  <si>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</si>
  <si>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</si>
  <si>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</si>
  <si>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</si>
  <si>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</si>
  <si>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</si>
  <si>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</si>
  <si>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</si>
  <si>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</si>
  <si>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</si>
  <si>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</si>
  <si>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</si>
  <si>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</si>
  <si>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</si>
  <si>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</si>
  <si>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</si>
  <si>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</si>
  <si>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</si>
  <si>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</si>
  <si>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</si>
  <si>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</si>
  <si>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</si>
  <si>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</si>
  <si>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</si>
  <si>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</si>
  <si>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</si>
  <si>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</si>
  <si>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</si>
  <si>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</si>
  <si>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</si>
  <si>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</si>
  <si>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</si>
  <si>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</si>
  <si>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</si>
  <si>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</si>
  <si>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</si>
  <si>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</si>
  <si>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</si>
  <si>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</si>
  <si>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</si>
  <si>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</si>
  <si>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</si>
  <si>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</si>
  <si>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</si>
  <si>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</si>
  <si>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</si>
  <si>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</si>
  <si>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</si>
  <si>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</si>
  <si>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</si>
  <si>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</si>
  <si>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</si>
  <si>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</si>
  <si>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</si>
  <si>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</si>
  <si>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</si>
  <si>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</si>
  <si>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</si>
  <si>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</si>
  <si>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</si>
  <si>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</si>
  <si>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</si>
  <si>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</si>
  <si>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</si>
  <si>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</si>
  <si>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</si>
  <si>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</si>
  <si>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</si>
  <si>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</si>
  <si>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</si>
  <si>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</si>
  <si>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</si>
  <si>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</si>
  <si>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</si>
  <si>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</si>
  <si>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</si>
  <si>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</si>
  <si>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</si>
  <si>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</si>
  <si>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</si>
  <si>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</si>
  <si>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</si>
  <si>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</si>
  <si>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</si>
  <si>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</si>
  <si>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</si>
  <si>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</si>
  <si>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</si>
  <si>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</si>
  <si>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</si>
  <si>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</si>
  <si>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</si>
  <si>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</si>
  <si>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</si>
  <si>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</si>
  <si>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</si>
  <si>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</si>
  <si>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</si>
  <si>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</si>
  <si>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</si>
  <si>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</si>
  <si>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</si>
  <si>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</si>
  <si>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</si>
  <si>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</si>
  <si>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</si>
  <si>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</si>
  <si>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</si>
  <si>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</si>
  <si>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</si>
  <si>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</si>
  <si>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</si>
  <si>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</si>
  <si>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</si>
  <si>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</si>
  <si>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</si>
  <si>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</si>
  <si>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</si>
  <si>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</si>
  <si>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</si>
  <si>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</si>
  <si>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</si>
  <si>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</si>
  <si>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</si>
  <si>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</si>
  <si>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</si>
  <si>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</si>
  <si>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</si>
  <si>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</si>
  <si>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</si>
  <si>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</si>
  <si>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</si>
  <si>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</si>
  <si>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</si>
  <si>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</si>
  <si>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</si>
  <si>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</si>
  <si>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</si>
  <si>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</si>
  <si>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</si>
  <si>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</si>
  <si>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</si>
  <si>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</si>
  <si>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</si>
  <si>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</si>
  <si>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</si>
  <si>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</si>
  <si>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</si>
  <si>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</si>
  <si>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</si>
  <si>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</si>
  <si>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</si>
  <si>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</si>
  <si>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</si>
  <si>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</si>
  <si>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</si>
  <si>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</si>
  <si>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</si>
  <si>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</si>
  <si>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</si>
  <si>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</si>
  <si>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</si>
  <si>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</si>
  <si>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</si>
  <si>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</si>
  <si>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</si>
  <si>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</si>
  <si>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</si>
  <si>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</si>
  <si>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</si>
  <si>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</si>
  <si>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</si>
  <si>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</si>
  <si>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</si>
  <si>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</si>
  <si>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</si>
  <si>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</si>
  <si>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</si>
  <si>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</si>
  <si>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</si>
  <si>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</si>
  <si>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</si>
  <si>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</si>
  <si>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</si>
  <si>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</si>
  <si>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</si>
  <si>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</si>
  <si>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</si>
  <si>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</si>
  <si>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</si>
  <si>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</si>
  <si>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</si>
  <si>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</si>
  <si>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</si>
  <si>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</si>
  <si>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</si>
  <si>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</si>
  <si>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</si>
  <si>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</si>
  <si>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</si>
  <si>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</si>
  <si>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</si>
  <si>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</si>
  <si>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</si>
  <si>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</si>
  <si>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</si>
  <si>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</si>
  <si>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</si>
  <si>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</si>
  <si>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</si>
  <si>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</si>
  <si>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</si>
  <si>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</si>
  <si>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</si>
  <si>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</si>
  <si>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</si>
  <si>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</si>
  <si>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</si>
  <si>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</si>
  <si>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</si>
  <si>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</si>
  <si>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</si>
  <si>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</si>
  <si>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</si>
  <si>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</si>
  <si>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</si>
  <si>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</si>
  <si>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</si>
  <si>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</si>
  <si>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</si>
  <si>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</si>
  <si>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</si>
  <si>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</si>
  <si>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</si>
  <si>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</si>
  <si>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</si>
  <si>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</si>
  <si>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</si>
  <si>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</si>
  <si>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</si>
  <si>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</si>
  <si>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</si>
  <si>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</si>
  <si>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</si>
  <si>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</si>
  <si>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</si>
  <si>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</si>
  <si>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</si>
  <si>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</si>
  <si>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</si>
  <si>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</si>
  <si>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</si>
  <si>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</si>
  <si>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</si>
  <si>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</si>
  <si>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</si>
  <si>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</si>
  <si>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</si>
  <si>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</si>
  <si>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</si>
  <si>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</si>
  <si>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</si>
  <si>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</si>
  <si>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</si>
  <si>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</si>
  <si>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</si>
  <si>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</si>
  <si>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</si>
  <si>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</si>
  <si>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</si>
  <si>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</si>
  <si>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</si>
  <si>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</si>
  <si>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</si>
  <si>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</si>
  <si>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</si>
  <si>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</si>
  <si>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</si>
  <si>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</si>
  <si>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</si>
  <si>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</si>
  <si>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</si>
  <si>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</si>
  <si>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</si>
  <si>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</si>
  <si>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</si>
  <si>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</si>
  <si>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</si>
  <si>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</si>
  <si>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</si>
  <si>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</si>
  <si>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</si>
  <si>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</si>
  <si>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</si>
  <si>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</si>
  <si>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</si>
  <si>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</si>
  <si>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</si>
  <si>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</si>
  <si>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</si>
  <si>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</si>
  <si>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</si>
  <si>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</si>
  <si>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</si>
  <si>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</si>
  <si>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</si>
  <si>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</si>
  <si>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</si>
  <si>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</si>
  <si>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</si>
  <si>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</si>
  <si>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</si>
  <si>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</si>
  <si>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</si>
  <si>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</si>
  <si>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</si>
  <si>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</si>
  <si>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</si>
  <si>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</si>
  <si>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</si>
  <si>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</si>
  <si>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</si>
  <si>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</si>
  <si>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</si>
  <si>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</si>
  <si>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</si>
  <si>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</si>
  <si>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</si>
  <si>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</si>
  <si>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</si>
  <si>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</si>
  <si>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</si>
  <si>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</si>
  <si>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</si>
  <si>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</si>
  <si>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</si>
  <si>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</si>
  <si>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</si>
  <si>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</si>
  <si>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</si>
  <si>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</si>
  <si>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</si>
  <si>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</si>
  <si>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</si>
  <si>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</si>
  <si>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</si>
  <si>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</si>
  <si>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</si>
  <si>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</si>
  <si>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</si>
  <si>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</si>
  <si>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</si>
  <si>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</si>
  <si>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</si>
  <si>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</si>
  <si>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</si>
  <si>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</si>
  <si>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</si>
  <si>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</si>
  <si>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</si>
  <si>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</si>
  <si>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</si>
  <si>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</si>
  <si>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</si>
  <si>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</si>
  <si>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</si>
  <si>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</si>
  <si>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</si>
  <si>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</si>
  <si>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</si>
  <si>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</si>
  <si>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</si>
  <si>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</si>
  <si>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</si>
  <si>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</si>
  <si>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</si>
  <si>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</si>
  <si>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</si>
  <si>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</si>
  <si>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</si>
  <si>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</si>
  <si>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</si>
  <si>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</si>
  <si>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</si>
  <si>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</si>
  <si>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</si>
  <si>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</si>
  <si>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</si>
  <si>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</si>
  <si>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</si>
  <si>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</si>
  <si>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</si>
  <si>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</si>
  <si>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</si>
  <si>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</si>
  <si>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</si>
  <si>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</si>
  <si>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</si>
  <si>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</si>
  <si>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</si>
  <si>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</si>
  <si>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</si>
  <si>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</si>
  <si>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</si>
  <si>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</si>
  <si>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</si>
  <si>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</si>
  <si>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</si>
  <si>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</si>
  <si>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</si>
  <si>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</si>
  <si>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</si>
  <si>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</si>
  <si>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</si>
  <si>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</si>
  <si>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</si>
  <si>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</si>
  <si>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</si>
  <si>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</si>
  <si>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</si>
  <si>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</si>
  <si>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</si>
  <si>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</si>
  <si>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</si>
  <si>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</si>
  <si>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</si>
  <si>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</si>
  <si>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</si>
  <si>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</si>
  <si>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</si>
  <si>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</si>
  <si>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</si>
  <si>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</si>
  <si>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</si>
  <si>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</si>
  <si>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</si>
  <si>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</si>
  <si>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</si>
  <si>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</si>
  <si>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</si>
  <si>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</si>
  <si>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</si>
  <si>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</si>
  <si>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</si>
  <si>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</si>
  <si>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</si>
  <si>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</si>
  <si>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</si>
  <si>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</si>
  <si>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</si>
  <si>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</si>
  <si>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</si>
  <si>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</si>
  <si>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</si>
  <si>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</si>
  <si>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</si>
  <si>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</si>
  <si>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</si>
  <si>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</si>
  <si>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</si>
  <si>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</si>
  <si>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</si>
  <si>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</si>
  <si>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</si>
  <si>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</si>
  <si>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</si>
  <si>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</si>
  <si>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</si>
  <si>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</si>
  <si>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</si>
  <si>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</si>
  <si>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</si>
  <si>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</si>
  <si>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</si>
  <si>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</si>
  <si>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</si>
  <si>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</si>
  <si>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</si>
  <si>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</si>
  <si>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</si>
  <si>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</si>
  <si>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</si>
  <si>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</si>
  <si>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</si>
  <si>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</si>
  <si>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</si>
  <si>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</si>
  <si>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</si>
  <si>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</si>
  <si>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</si>
  <si>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</si>
  <si>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</si>
  <si>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</si>
  <si>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</si>
  <si>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</si>
  <si>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</si>
  <si>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</si>
  <si>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</si>
  <si>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</si>
  <si>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</si>
  <si>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</si>
  <si>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</si>
  <si>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</si>
  <si>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</si>
  <si>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</si>
  <si>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</si>
  <si>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</si>
  <si>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</si>
  <si>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</si>
  <si>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</si>
  <si>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</si>
  <si>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</si>
  <si>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</si>
  <si>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</si>
  <si>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</si>
  <si>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</si>
  <si>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</si>
  <si>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</si>
  <si>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</si>
  <si>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</si>
  <si>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</si>
  <si>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</si>
  <si>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</si>
  <si>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</si>
  <si>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</si>
  <si>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</si>
  <si>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</si>
  <si>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</si>
  <si>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</si>
  <si>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</si>
  <si>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</si>
  <si>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</si>
  <si>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</si>
  <si>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</si>
  <si>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</si>
  <si>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</si>
  <si>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</si>
  <si>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</si>
  <si>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</si>
  <si>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</si>
  <si>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</si>
  <si>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</si>
  <si>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</si>
  <si>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</si>
  <si>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</si>
  <si>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</si>
  <si>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</si>
  <si>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</si>
  <si>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</si>
  <si>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</si>
  <si>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</si>
  <si>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</si>
  <si>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</si>
  <si>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</si>
  <si>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</si>
  <si>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</si>
  <si>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</si>
  <si>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</si>
  <si>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</si>
  <si>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</si>
  <si>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</si>
  <si>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</si>
  <si>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</si>
  <si>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</si>
  <si>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</si>
  <si>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</si>
  <si>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</si>
  <si>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</si>
  <si>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</si>
  <si>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</si>
  <si>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</si>
  <si>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</si>
  <si>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</si>
  <si>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</si>
  <si>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</si>
  <si>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</si>
  <si>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</si>
  <si>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</si>
  <si>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</si>
  <si>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</si>
  <si>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</si>
  <si>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</si>
  <si>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</si>
  <si>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</si>
  <si>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</si>
  <si>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</si>
  <si>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</si>
  <si>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</si>
  <si>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</si>
  <si>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</si>
  <si>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</si>
  <si>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</si>
  <si>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</si>
  <si>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</si>
  <si>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</si>
  <si>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</si>
  <si>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</si>
  <si>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</si>
  <si>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</si>
  <si>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</si>
  <si>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</si>
  <si>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</si>
  <si>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</si>
  <si>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</si>
  <si>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</si>
  <si>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</si>
  <si>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</si>
  <si>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</si>
  <si>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</si>
  <si>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</si>
  <si>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</si>
  <si>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</si>
  <si>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</si>
  <si>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</si>
  <si>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</si>
  <si>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</si>
  <si>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</si>
  <si>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</si>
  <si>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</si>
  <si>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</si>
  <si>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</si>
  <si>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</si>
  <si>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</si>
  <si>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</si>
  <si>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</si>
  <si>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</si>
  <si>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</si>
  <si>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</si>
  <si>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</si>
  <si>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</si>
  <si>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</si>
  <si>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</si>
  <si>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</si>
  <si>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</si>
  <si>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</si>
  <si>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</si>
  <si>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</si>
  <si>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</si>
  <si>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</si>
  <si>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</si>
  <si>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</si>
  <si>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</si>
  <si>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</si>
  <si>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</si>
  <si>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</si>
  <si>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</si>
  <si>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</si>
  <si>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</si>
  <si>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</si>
  <si>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</si>
  <si>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</si>
  <si>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</si>
  <si>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</si>
  <si>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</si>
  <si>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</si>
  <si>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</si>
  <si>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</si>
  <si>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</si>
  <si>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</si>
  <si>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</si>
  <si>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</si>
  <si>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</si>
  <si>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</si>
  <si>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</si>
  <si>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</si>
  <si>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</si>
  <si>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</si>
  <si>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</si>
  <si>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</si>
  <si>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</si>
  <si>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</si>
  <si>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</si>
  <si>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</si>
  <si>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</si>
  <si>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</si>
  <si>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</si>
  <si>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</si>
  <si>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</si>
  <si>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</si>
  <si>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</si>
  <si>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</si>
  <si>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</si>
  <si>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</si>
  <si>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</si>
  <si>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</si>
  <si>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</si>
  <si>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</si>
  <si>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</si>
  <si>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</si>
  <si>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</si>
  <si>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</si>
  <si>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</si>
  <si>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</si>
  <si>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</si>
  <si>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</si>
  <si>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</si>
  <si>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</si>
  <si>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</si>
  <si>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</si>
  <si>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</si>
  <si>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</si>
  <si>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</si>
  <si>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</si>
  <si>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</si>
  <si>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</si>
  <si>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</si>
  <si>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</si>
  <si>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</si>
  <si>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</si>
  <si>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</si>
  <si>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</si>
  <si>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</si>
  <si>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</si>
  <si>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</si>
  <si>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</si>
  <si>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</si>
  <si>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</si>
  <si>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</si>
  <si>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</si>
  <si>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</si>
  <si>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</si>
  <si>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</si>
  <si>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</si>
  <si>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</si>
  <si>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</si>
  <si>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</si>
  <si>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</si>
  <si>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</si>
  <si>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</si>
  <si>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</si>
  <si>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</si>
  <si>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</si>
  <si>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</si>
  <si>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</si>
  <si>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</si>
  <si>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</si>
  <si>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</si>
  <si>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</si>
  <si>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</si>
  <si>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</si>
  <si>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</si>
  <si>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</si>
  <si>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</si>
  <si>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</si>
  <si>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</si>
  <si>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</si>
  <si>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</si>
  <si>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</si>
  <si>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</si>
  <si>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</si>
  <si>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</si>
  <si>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</si>
  <si>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</si>
  <si>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</si>
  <si>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</si>
  <si>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</si>
  <si>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</si>
  <si>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</si>
  <si>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</si>
  <si>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</si>
  <si>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</si>
  <si>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</si>
  <si>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</si>
  <si>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</si>
  <si>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</si>
  <si>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</si>
  <si>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</si>
  <si>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</si>
  <si>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</si>
  <si>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</si>
  <si>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</si>
  <si>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</si>
  <si>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</si>
  <si>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</si>
  <si>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</si>
  <si>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</si>
  <si>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</si>
  <si>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</si>
  <si>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</si>
  <si>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</si>
  <si>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</si>
  <si>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</si>
  <si>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</si>
  <si>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</si>
  <si>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</si>
  <si>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</si>
  <si>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</si>
  <si>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</si>
  <si>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</si>
  <si>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</si>
  <si>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</si>
  <si>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</si>
  <si>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</si>
  <si>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</si>
  <si>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</si>
  <si>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</si>
  <si>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</si>
  <si>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</si>
  <si>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</si>
  <si>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</si>
  <si>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</si>
  <si>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</si>
  <si>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</si>
  <si>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</si>
  <si>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</si>
  <si>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</si>
  <si>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</si>
  <si>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</si>
  <si>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</si>
  <si>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</si>
  <si>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</si>
  <si>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</si>
  <si>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</si>
  <si>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</si>
  <si>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</si>
  <si>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</si>
  <si>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</si>
  <si>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</si>
  <si>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</si>
  <si>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</si>
  <si>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</si>
  <si>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</si>
  <si>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</si>
  <si>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</si>
  <si>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</si>
  <si>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</si>
  <si>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</si>
  <si>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</si>
  <si>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</si>
  <si>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</si>
  <si>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</si>
  <si>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</si>
  <si>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</si>
  <si>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</si>
  <si>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</si>
  <si>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</si>
  <si>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</si>
  <si>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</si>
  <si>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</si>
  <si>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</si>
  <si>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</si>
  <si>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</si>
  <si>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</si>
  <si>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</si>
  <si>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</si>
  <si>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</si>
  <si>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</si>
  <si>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</si>
  <si>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</si>
  <si>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</si>
  <si>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</si>
  <si>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</si>
  <si>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</si>
  <si>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</si>
  <si>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</si>
  <si>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</si>
  <si>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</si>
  <si>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</si>
  <si>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</si>
  <si>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</si>
  <si>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</si>
  <si>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</si>
  <si>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</si>
  <si>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</si>
  <si>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</si>
  <si>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</si>
  <si>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</si>
  <si>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</si>
  <si>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</si>
  <si>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</si>
  <si>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</si>
  <si>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</si>
  <si>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</si>
  <si>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</si>
  <si>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</si>
  <si>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</si>
  <si>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</si>
  <si>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</si>
  <si>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</si>
  <si>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</si>
  <si>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</si>
  <si>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</si>
  <si>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</si>
  <si>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</si>
  <si>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</si>
  <si>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</si>
  <si>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</si>
  <si>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</si>
  <si>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</si>
  <si>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</si>
  <si>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</si>
  <si>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</si>
  <si>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</si>
  <si>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</si>
  <si>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</si>
  <si>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</si>
  <si>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</si>
  <si>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</si>
  <si>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</si>
  <si>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</si>
  <si>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</si>
  <si>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</si>
  <si>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</si>
  <si>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</si>
  <si>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</si>
  <si>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</si>
  <si>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</si>
  <si>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</si>
  <si>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</si>
  <si>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</si>
  <si>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</si>
  <si>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</si>
  <si>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</si>
  <si>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</si>
  <si>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</si>
  <si>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</si>
  <si>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</si>
  <si>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</si>
  <si>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</si>
  <si>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</si>
  <si>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</si>
  <si>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</si>
  <si>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</si>
  <si>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</si>
  <si>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</si>
  <si>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</si>
  <si>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</si>
  <si>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</si>
  <si>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</si>
  <si>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</si>
  <si>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</si>
  <si>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</si>
  <si>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</si>
  <si>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</si>
  <si>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</si>
  <si>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</si>
  <si>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</si>
  <si>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</si>
  <si>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</si>
  <si>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</si>
  <si>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</si>
  <si>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</si>
  <si>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</si>
  <si>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</si>
  <si>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</si>
  <si>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</si>
  <si>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</si>
  <si>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</si>
  <si>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</si>
  <si>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</si>
  <si>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</si>
  <si>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</si>
  <si>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</si>
  <si>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</si>
  <si>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</si>
  <si>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</si>
  <si>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</si>
  <si>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</si>
  <si>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</si>
  <si>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</si>
  <si>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</si>
  <si>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</si>
  <si>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</si>
  <si>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</si>
  <si>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</si>
  <si>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</si>
  <si>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</si>
  <si>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</si>
  <si>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</si>
  <si>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</si>
  <si>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</si>
  <si>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</si>
  <si>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</si>
  <si>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</si>
  <si>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</si>
  <si>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</si>
  <si>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</si>
  <si>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</si>
  <si>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</si>
  <si>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</si>
  <si>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</si>
  <si>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</si>
  <si>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</si>
  <si>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</si>
  <si>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</si>
  <si>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</si>
  <si>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</si>
  <si>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</si>
  <si>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</si>
  <si>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</si>
  <si>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</si>
  <si>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</si>
  <si>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</si>
  <si>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</si>
  <si>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</si>
  <si>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</si>
  <si>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</si>
  <si>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</si>
  <si>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</si>
  <si>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</si>
  <si>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</si>
  <si>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</si>
  <si>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</si>
  <si>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</si>
  <si>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</si>
  <si>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</si>
  <si>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</si>
  <si>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</si>
  <si>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</si>
  <si>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</si>
  <si>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</si>
  <si>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</si>
  <si>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</si>
  <si>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</si>
  <si>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</si>
  <si>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</si>
  <si>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</si>
  <si>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</si>
  <si>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</si>
  <si>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</si>
  <si>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</si>
  <si>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</si>
  <si>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</si>
  <si>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</si>
  <si>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</si>
  <si>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</si>
  <si>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</si>
  <si>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</si>
  <si>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</si>
  <si>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</si>
  <si>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</si>
  <si>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</si>
  <si>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</si>
  <si>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</si>
  <si>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</si>
  <si>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</si>
  <si>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</si>
  <si>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</si>
  <si>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</si>
  <si>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</si>
  <si>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</si>
  <si>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</si>
  <si>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</si>
  <si>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</si>
  <si>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</si>
  <si>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</si>
  <si>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</si>
  <si>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</si>
  <si>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</si>
  <si>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</si>
  <si>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</si>
  <si>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</si>
  <si>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</si>
  <si>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</si>
  <si>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</si>
  <si>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</si>
  <si>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</si>
  <si>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</si>
  <si>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</si>
  <si>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</si>
  <si>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</si>
  <si>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</si>
  <si>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</si>
  <si>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</si>
  <si>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</si>
  <si>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</si>
  <si>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</si>
  <si>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</si>
  <si>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</si>
  <si>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</si>
  <si>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</si>
  <si>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</si>
  <si>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</si>
  <si>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</si>
  <si>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</si>
  <si>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</si>
  <si>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</si>
  <si>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</si>
  <si>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</si>
  <si>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</si>
  <si>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</si>
  <si>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</si>
  <si>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</si>
  <si>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</si>
  <si>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</si>
  <si>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</si>
  <si>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</si>
  <si>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</si>
  <si>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</si>
  <si>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</si>
  <si>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</si>
  <si>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</si>
  <si>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</si>
  <si>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</si>
  <si>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</si>
  <si>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</si>
  <si>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</si>
  <si>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</si>
  <si>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</si>
  <si>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</si>
  <si>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</si>
  <si>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</si>
  <si>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</si>
  <si>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</si>
  <si>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</si>
  <si>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</si>
  <si>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</si>
  <si>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</si>
  <si>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</si>
  <si>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</si>
  <si>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</si>
  <si>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</si>
  <si>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</si>
  <si>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</si>
  <si>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</si>
  <si>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</si>
  <si>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</si>
  <si>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</si>
  <si>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</si>
  <si>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</si>
  <si>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</si>
  <si>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</si>
  <si>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</si>
  <si>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</si>
  <si>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</si>
  <si>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</si>
  <si>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</si>
  <si>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</si>
  <si>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</si>
  <si>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</si>
  <si>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</si>
  <si>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</si>
  <si>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</si>
  <si>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</si>
  <si>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</si>
  <si>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</si>
  <si>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</si>
  <si>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</si>
  <si>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</si>
  <si>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</si>
  <si>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</si>
  <si>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</si>
  <si>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</si>
  <si>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</si>
  <si>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</si>
  <si>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</si>
  <si>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</si>
  <si>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</si>
  <si>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</si>
  <si>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</si>
  <si>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</si>
  <si>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</si>
  <si>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</si>
  <si>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</si>
  <si>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</si>
  <si>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</si>
  <si>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</si>
  <si>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</si>
  <si>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</si>
  <si>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</si>
  <si>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</si>
  <si>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</si>
  <si>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</si>
  <si>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</si>
  <si>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</si>
  <si>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</si>
  <si>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</si>
  <si>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</si>
  <si>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</si>
  <si>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</si>
  <si>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</si>
  <si>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</si>
  <si>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</si>
  <si>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</si>
  <si>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</si>
  <si>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</si>
  <si>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</si>
  <si>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</si>
  <si>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</si>
  <si>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</si>
  <si>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</si>
  <si>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</si>
  <si>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</si>
  <si>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</si>
  <si>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</si>
  <si>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</si>
  <si>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</si>
  <si>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</si>
  <si>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</si>
  <si>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</si>
  <si>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</si>
  <si>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</si>
  <si>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</si>
  <si>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</si>
  <si>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</si>
  <si>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</si>
  <si>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</si>
  <si>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</si>
  <si>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</si>
  <si>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</si>
  <si>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</si>
  <si>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</si>
  <si>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</si>
  <si>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</si>
  <si>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</si>
  <si>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</si>
  <si>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</si>
  <si>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</si>
  <si>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</si>
  <si>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</si>
  <si>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</si>
  <si>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</si>
  <si>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</si>
  <si>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</si>
  <si>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</si>
  <si>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</si>
  <si>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</si>
  <si>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</si>
  <si>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</si>
  <si>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</si>
  <si>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</si>
  <si>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</si>
  <si>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</si>
  <si>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</si>
  <si>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</si>
  <si>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</si>
  <si>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</si>
  <si>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</si>
  <si>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</si>
  <si>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</si>
  <si>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</si>
  <si>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</si>
  <si>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</si>
  <si>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</si>
  <si>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</si>
  <si>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</si>
  <si>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</si>
  <si>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</si>
  <si>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</si>
  <si>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</si>
  <si>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</si>
  <si>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</si>
  <si>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</si>
  <si>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</si>
  <si>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</si>
  <si>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</si>
  <si>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</si>
  <si>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</si>
  <si>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</si>
  <si>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</si>
  <si>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</si>
  <si>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</si>
  <si>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</si>
  <si>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</si>
  <si>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</si>
  <si>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</si>
  <si>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</si>
  <si>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</si>
  <si>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</si>
  <si>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</si>
  <si>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</si>
  <si>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</si>
  <si>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</si>
  <si>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</si>
  <si>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</si>
  <si>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</si>
  <si>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</si>
  <si>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</si>
  <si>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</si>
  <si>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</si>
  <si>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</si>
  <si>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</si>
  <si>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</si>
  <si>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</si>
  <si>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</si>
  <si>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</si>
  <si>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</si>
  <si>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</si>
  <si>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</si>
  <si>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</si>
  <si>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</si>
  <si>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</si>
  <si>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</si>
  <si>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</si>
  <si>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</si>
  <si>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</si>
  <si>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</si>
  <si>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</si>
  <si>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</si>
  <si>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</si>
  <si>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</si>
  <si>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</si>
  <si>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</si>
  <si>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</si>
  <si>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</si>
  <si>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</si>
  <si>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</si>
  <si>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</si>
  <si>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</si>
  <si>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</si>
  <si>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</si>
  <si>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</si>
  <si>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</si>
  <si>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</si>
  <si>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</si>
  <si>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</si>
  <si>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</si>
  <si>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</si>
  <si>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</si>
  <si>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</si>
  <si>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</si>
  <si>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</si>
  <si>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</si>
  <si>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</si>
  <si>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</si>
  <si>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</si>
  <si>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</si>
  <si>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</si>
  <si>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</si>
  <si>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</si>
  <si>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</si>
  <si>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</si>
  <si>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</si>
  <si>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</si>
  <si>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</si>
  <si>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</si>
  <si>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</si>
  <si>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</si>
  <si>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</si>
  <si>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</si>
  <si>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</si>
  <si>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</si>
  <si>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</si>
  <si>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</si>
  <si>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</si>
  <si>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</si>
  <si>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</si>
  <si>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</si>
  <si>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</si>
  <si>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</si>
  <si>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</si>
  <si>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</si>
  <si>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</si>
  <si>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</si>
  <si>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</si>
  <si>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</si>
  <si>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</si>
  <si>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</si>
  <si>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</si>
  <si>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</si>
  <si>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</si>
  <si>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</si>
  <si>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</si>
  <si>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</si>
  <si>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</si>
  <si>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</si>
  <si>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</si>
  <si>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</si>
  <si>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</si>
  <si>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</si>
  <si>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</si>
  <si>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</si>
  <si>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</si>
  <si>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</si>
  <si>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</si>
  <si>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</si>
  <si>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</si>
  <si>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</si>
  <si>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</si>
  <si>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</si>
  <si>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</si>
  <si>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</si>
  <si>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</si>
  <si>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</si>
  <si>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</si>
  <si>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</si>
  <si>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</si>
  <si>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</si>
  <si>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</si>
  <si>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</si>
  <si>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</si>
  <si>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</si>
  <si>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</si>
  <si>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</si>
  <si>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</si>
  <si>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</si>
  <si>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</si>
  <si>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</si>
  <si>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</si>
  <si>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</si>
  <si>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</si>
  <si>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</si>
  <si>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</si>
  <si>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</si>
  <si>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</si>
  <si>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</si>
  <si>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</si>
  <si>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</si>
  <si>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</si>
  <si>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</si>
  <si>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</si>
  <si>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</si>
  <si>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</si>
  <si>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</si>
  <si>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</si>
  <si>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</si>
  <si>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</si>
  <si>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</si>
  <si>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</si>
  <si>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</si>
  <si>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</si>
  <si>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</si>
  <si>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</si>
  <si>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</si>
  <si>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</si>
  <si>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</si>
  <si>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</si>
  <si>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</si>
  <si>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</si>
  <si>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</si>
  <si>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</si>
  <si>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</si>
  <si>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</si>
  <si>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</si>
  <si>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</si>
  <si>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</si>
  <si>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</si>
  <si>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</si>
  <si>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</si>
  <si>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</si>
  <si>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</si>
  <si>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</si>
  <si>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</si>
  <si>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</si>
  <si>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</si>
  <si>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</si>
  <si>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</si>
  <si>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</si>
  <si>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</si>
  <si>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</si>
  <si>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</si>
  <si>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</si>
  <si>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</si>
  <si>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</si>
  <si>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</si>
  <si>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</si>
  <si>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</si>
  <si>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</si>
  <si>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</si>
  <si>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</si>
  <si>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</si>
  <si>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</si>
  <si>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</si>
  <si>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</si>
  <si>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</si>
  <si>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</si>
  <si>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</si>
  <si>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</si>
  <si>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</si>
  <si>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</si>
  <si>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</si>
  <si>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</si>
  <si>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</si>
  <si>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</si>
  <si>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</si>
  <si>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</si>
  <si>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</si>
  <si>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</si>
  <si>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</si>
  <si>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</si>
  <si>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</si>
  <si>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</si>
  <si>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</si>
  <si>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</si>
  <si>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</si>
  <si>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</si>
  <si>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</si>
  <si>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</si>
  <si>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</si>
  <si>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</si>
  <si>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</si>
  <si>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</si>
  <si>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</si>
  <si>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</si>
  <si>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</si>
  <si>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</si>
  <si>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</si>
  <si>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</si>
  <si>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</si>
  <si>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</si>
  <si>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</si>
  <si>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</si>
  <si>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</si>
  <si>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</si>
  <si>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</si>
  <si>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</si>
  <si>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</si>
  <si>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</si>
  <si>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</si>
  <si>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</si>
  <si>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</si>
  <si>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</si>
  <si>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</si>
  <si>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</si>
  <si>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</si>
  <si>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</si>
  <si>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</si>
  <si>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</si>
  <si>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</si>
  <si>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</si>
  <si>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</si>
  <si>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</si>
  <si>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</si>
  <si>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</si>
  <si>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</si>
  <si>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</si>
  <si>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</si>
  <si>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</si>
  <si>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</si>
  <si>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</si>
  <si>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</si>
  <si>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</si>
  <si>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</si>
  <si>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</si>
  <si>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</si>
  <si>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</si>
  <si>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</si>
  <si>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</si>
  <si>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</si>
  <si>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</si>
  <si>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</si>
  <si>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</si>
  <si>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</si>
  <si>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</si>
  <si>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</si>
  <si>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</si>
  <si>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</si>
  <si>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</si>
  <si>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</si>
  <si>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</si>
  <si>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</si>
  <si>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</si>
  <si>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</si>
  <si>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</si>
  <si>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</si>
  <si>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</si>
  <si>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</si>
  <si>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</si>
  <si>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</si>
  <si>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</si>
  <si>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</si>
  <si>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</si>
  <si>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</si>
  <si>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</si>
  <si>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</si>
  <si>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</si>
  <si>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</si>
  <si>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</si>
  <si>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</si>
  <si>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</si>
  <si>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</si>
  <si>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</si>
  <si>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</si>
  <si>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</si>
  <si>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</si>
  <si>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</si>
  <si>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</si>
  <si>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</si>
  <si>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</si>
  <si>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</si>
  <si>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</si>
  <si>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</si>
  <si>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</si>
  <si>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</si>
  <si>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</si>
  <si>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</si>
  <si>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</si>
  <si>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</si>
  <si>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</si>
  <si>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</si>
  <si>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</si>
  <si>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</si>
  <si>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</si>
  <si>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</si>
  <si>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</si>
  <si>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</si>
  <si>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</si>
  <si>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</si>
  <si>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</si>
  <si>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</si>
  <si>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</si>
  <si>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</si>
  <si>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</si>
  <si>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</si>
  <si>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</si>
  <si>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</si>
  <si>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</si>
  <si>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</si>
  <si>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</si>
  <si>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</si>
  <si>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</si>
  <si>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</si>
  <si>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</si>
  <si>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</si>
  <si>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</si>
  <si>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</si>
  <si>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</si>
  <si>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</si>
  <si>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</si>
  <si>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</si>
  <si>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</si>
  <si>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</si>
  <si>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</si>
  <si>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</si>
  <si>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</si>
  <si>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</si>
  <si>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</si>
  <si>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</si>
  <si>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</si>
  <si>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</si>
  <si>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</si>
  <si>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</si>
  <si>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</si>
  <si>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</si>
  <si>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</si>
  <si>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</si>
  <si>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</si>
  <si>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</si>
  <si>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</si>
  <si>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</si>
  <si>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</si>
  <si>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</si>
  <si>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</si>
  <si>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</si>
  <si>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</si>
  <si>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</si>
  <si>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</si>
  <si>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</si>
  <si>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</si>
  <si>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</si>
  <si>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</si>
  <si>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</si>
  <si>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</si>
  <si>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</si>
  <si>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</si>
  <si>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</si>
  <si>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</si>
  <si>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</si>
  <si>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</si>
  <si>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</si>
  <si>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</si>
  <si>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</si>
  <si>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</si>
  <si>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</si>
  <si>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</si>
  <si>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</si>
  <si>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</si>
  <si>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</si>
  <si>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</si>
  <si>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</si>
  <si>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</si>
  <si>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</si>
  <si>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</si>
  <si>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</si>
  <si>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</si>
  <si>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</si>
  <si>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</si>
  <si>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</si>
  <si>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</si>
  <si>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</si>
  <si>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</si>
  <si>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</si>
  <si>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</si>
  <si>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</si>
  <si>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</si>
  <si>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</si>
  <si>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</si>
  <si>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</si>
  <si>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</si>
  <si>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</si>
  <si>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</si>
  <si>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</si>
  <si>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</si>
  <si>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</si>
  <si>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</si>
  <si>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</si>
  <si>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</si>
  <si>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</si>
  <si>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</si>
  <si>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</si>
  <si>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</si>
  <si>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</si>
  <si>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</si>
  <si>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</si>
  <si>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</si>
  <si>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</si>
  <si>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</si>
  <si>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</si>
  <si>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</si>
  <si>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</si>
  <si>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</si>
  <si>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</si>
  <si>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</si>
  <si>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</si>
  <si>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</si>
  <si>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</si>
  <si>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</si>
  <si>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</si>
  <si>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</si>
  <si>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</si>
  <si>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</si>
  <si>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</si>
  <si>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</si>
  <si>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</si>
  <si>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</si>
  <si>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</si>
  <si>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</si>
  <si>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</si>
  <si>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</si>
  <si>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</si>
  <si>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</si>
  <si>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</si>
  <si>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</si>
  <si>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</si>
  <si>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</si>
  <si>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</si>
  <si>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</si>
  <si>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</si>
  <si>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</si>
  <si>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</si>
  <si>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</si>
  <si>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</si>
  <si>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</si>
  <si>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</si>
  <si>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</si>
  <si>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</si>
  <si>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</si>
  <si>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</si>
  <si>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</si>
  <si>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</si>
  <si>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</si>
  <si>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</si>
  <si>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</si>
  <si>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</si>
  <si>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</si>
  <si>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</si>
  <si>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</si>
  <si>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</si>
  <si>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</si>
  <si>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</si>
  <si>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</si>
  <si>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</si>
  <si>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</si>
  <si>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</si>
  <si>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</si>
  <si>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</si>
  <si>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</si>
  <si>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</si>
  <si>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</si>
  <si>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</si>
  <si>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</si>
  <si>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</si>
  <si>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</si>
  <si>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</si>
  <si>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</si>
  <si>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</si>
  <si>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</si>
  <si>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</si>
  <si>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</si>
  <si>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</si>
  <si>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</si>
  <si>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</si>
  <si>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</si>
  <si>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</si>
  <si>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</si>
  <si>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</si>
  <si>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</si>
  <si>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</si>
  <si>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</si>
  <si>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</si>
  <si>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</si>
  <si>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</si>
  <si>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</si>
  <si>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</si>
  <si>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</si>
  <si>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</si>
  <si>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</si>
  <si>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</si>
  <si>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</si>
  <si>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</si>
  <si>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</si>
  <si>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</si>
  <si>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</si>
  <si>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</si>
  <si>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</si>
  <si>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</si>
  <si>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</si>
  <si>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</si>
  <si>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</si>
  <si>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</si>
  <si>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</si>
  <si>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</si>
  <si>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</si>
  <si>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</si>
  <si>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</si>
  <si>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</si>
  <si>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</si>
  <si>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</si>
  <si>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</si>
  <si>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</si>
  <si>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</si>
  <si>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</si>
  <si>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</si>
  <si>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</si>
  <si>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</si>
  <si>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</si>
  <si>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</si>
  <si>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</si>
  <si>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</si>
  <si>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</si>
  <si>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</si>
  <si>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</si>
  <si>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</si>
  <si>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</si>
  <si>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</si>
  <si>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</si>
  <si>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</si>
  <si>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</si>
  <si>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</si>
  <si>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</si>
  <si>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</si>
  <si>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</si>
  <si>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</si>
  <si>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</si>
  <si>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</si>
  <si>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</si>
  <si>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</si>
  <si>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</si>
  <si>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</si>
  <si>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</si>
  <si>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</si>
  <si>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</si>
  <si>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</si>
  <si>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</si>
  <si>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</si>
  <si>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</si>
  <si>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</si>
  <si>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</si>
  <si>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</si>
  <si>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</si>
  <si>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</si>
  <si>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</si>
  <si>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</si>
  <si>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</si>
  <si>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</si>
  <si>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</si>
  <si>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</si>
  <si>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</si>
  <si>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</si>
  <si>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</si>
  <si>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</si>
  <si>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</si>
  <si>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</si>
  <si>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</si>
  <si>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</si>
  <si>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</si>
  <si>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</si>
  <si>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</si>
  <si>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</si>
  <si>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</si>
  <si>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</si>
  <si>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</si>
  <si>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</si>
  <si>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</si>
  <si>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</si>
  <si>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</si>
  <si>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</si>
  <si>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</si>
  <si>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</si>
  <si>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</si>
  <si>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</si>
  <si>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</si>
  <si>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</si>
  <si>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</si>
  <si>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</si>
  <si>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</si>
  <si>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</si>
  <si>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</si>
  <si>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</si>
  <si>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</si>
  <si>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</si>
  <si>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</si>
  <si>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</si>
  <si>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</si>
  <si>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</si>
  <si>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</si>
  <si>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</si>
  <si>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</si>
  <si>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</si>
  <si>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</si>
  <si>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</si>
  <si>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</si>
  <si>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</si>
  <si>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</si>
  <si>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</si>
  <si>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</si>
  <si>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</si>
  <si>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</si>
  <si>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</si>
  <si>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</si>
  <si>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</si>
  <si>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</si>
  <si>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</si>
  <si>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</si>
  <si>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</si>
  <si>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</si>
  <si>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</si>
  <si>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</si>
  <si>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</si>
  <si>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</si>
  <si>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</si>
  <si>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</si>
  <si>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</si>
  <si>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</si>
  <si>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</si>
  <si>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</si>
  <si>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</si>
  <si>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</si>
  <si>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</si>
  <si>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</si>
  <si>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</si>
  <si>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</si>
  <si>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</si>
  <si>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</si>
  <si>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</si>
  <si>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</si>
  <si>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</si>
  <si>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</si>
  <si>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</si>
  <si>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</si>
  <si>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</si>
  <si>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</si>
  <si>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</si>
  <si>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</si>
  <si>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</si>
  <si>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</si>
  <si>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</si>
  <si>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</si>
  <si>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</si>
  <si>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</si>
  <si>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</si>
  <si>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</si>
  <si>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</si>
  <si>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</si>
  <si>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</si>
  <si>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</si>
  <si>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</si>
  <si>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</si>
  <si>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</si>
  <si>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</si>
  <si>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</si>
  <si>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</si>
  <si>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</si>
  <si>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</si>
  <si>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</si>
  <si>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</si>
  <si>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</si>
  <si>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</si>
  <si>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</si>
  <si>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</si>
  <si>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</si>
  <si>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</si>
  <si>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</si>
  <si>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</si>
  <si>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</si>
  <si>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</si>
  <si>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</si>
  <si>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</si>
  <si>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</si>
  <si>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</si>
  <si>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</si>
  <si>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</si>
  <si>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</si>
  <si>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</si>
  <si>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</si>
  <si>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</si>
  <si>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</si>
  <si>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</si>
  <si>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</si>
  <si>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</si>
  <si>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</si>
  <si>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</si>
  <si>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</si>
  <si>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</si>
  <si>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</si>
  <si>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</si>
  <si>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</si>
  <si>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</si>
  <si>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</si>
  <si>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</si>
  <si>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</si>
  <si>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</si>
  <si>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</si>
  <si>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</si>
  <si>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</si>
  <si>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</si>
  <si>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</si>
  <si>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</si>
  <si>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</si>
  <si>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</si>
  <si>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</si>
  <si>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</si>
  <si>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</si>
  <si>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</si>
  <si>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</si>
  <si>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</si>
  <si>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</si>
  <si>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</si>
  <si>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</si>
  <si>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</si>
  <si>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</si>
  <si>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</si>
  <si>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</si>
  <si>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</si>
  <si>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</si>
  <si>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</si>
  <si>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</si>
  <si>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</si>
  <si>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</si>
  <si>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</si>
  <si>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</si>
  <si>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</si>
  <si>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</si>
  <si>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</si>
  <si>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</si>
  <si>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</si>
  <si>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</si>
  <si>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</si>
  <si>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</si>
  <si>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</si>
  <si>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</si>
  <si>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</si>
  <si>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</si>
  <si>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</si>
  <si>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</si>
  <si>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</si>
  <si>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</si>
  <si>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</si>
  <si>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</si>
  <si>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</si>
  <si>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</si>
  <si>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</si>
  <si>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</si>
  <si>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</si>
  <si>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</si>
  <si>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</si>
  <si>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</si>
  <si>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</si>
  <si>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</si>
  <si>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</si>
  <si>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</si>
  <si>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</si>
  <si>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</si>
  <si>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</si>
  <si>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</si>
  <si>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</si>
  <si>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</si>
  <si>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</si>
  <si>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</si>
  <si>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</si>
  <si>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</si>
  <si>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</si>
  <si>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</si>
  <si>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</si>
  <si>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</si>
  <si>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</si>
  <si>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</si>
  <si>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</si>
  <si>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</si>
  <si>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</si>
  <si>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</si>
  <si>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</si>
  <si>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</si>
  <si>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</si>
  <si>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</si>
  <si>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</si>
  <si>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</si>
  <si>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</si>
  <si>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</si>
  <si>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</si>
  <si>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</si>
  <si>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</si>
  <si>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</si>
  <si>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</si>
  <si>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</si>
  <si>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</si>
  <si>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</si>
  <si>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</si>
  <si>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</si>
  <si>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</si>
  <si>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</si>
  <si>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</si>
  <si>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</si>
  <si>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</si>
  <si>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</si>
  <si>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</si>
  <si>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</si>
  <si>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</si>
  <si>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</si>
  <si>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</si>
  <si>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</si>
  <si>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</si>
  <si>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</si>
  <si>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</si>
  <si>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</si>
  <si>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</si>
  <si>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</si>
  <si>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</si>
  <si>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</si>
  <si>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</si>
  <si>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</si>
  <si>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</si>
  <si>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</si>
  <si>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</si>
  <si>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</si>
  <si>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</si>
  <si>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</si>
  <si>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</si>
  <si>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</si>
  <si>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</si>
  <si>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</si>
  <si>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</si>
  <si>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</si>
  <si>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</si>
  <si>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</si>
  <si>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</si>
  <si>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</si>
  <si>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</si>
  <si>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</si>
  <si>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</si>
  <si>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</si>
  <si>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</si>
  <si>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</si>
  <si>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</si>
  <si>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</si>
  <si>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</si>
  <si>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</si>
  <si>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</si>
  <si>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</si>
  <si>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</si>
  <si>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</si>
  <si>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</si>
  <si>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</si>
  <si>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</si>
  <si>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</si>
  <si>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</si>
  <si>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</si>
  <si>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</si>
  <si>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</si>
  <si>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</si>
  <si>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</si>
  <si>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</si>
  <si>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</si>
  <si>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</si>
  <si>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</si>
  <si>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</si>
  <si>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</si>
  <si>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</si>
  <si>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</si>
  <si>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</si>
  <si>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</si>
  <si>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</si>
  <si>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</si>
  <si>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</si>
  <si>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</si>
  <si>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</si>
  <si>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</si>
  <si>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</si>
  <si>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</si>
  <si>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</si>
  <si>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</si>
  <si>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</si>
  <si>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</si>
  <si>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</si>
  <si>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</si>
  <si>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</si>
  <si>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</si>
  <si>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</si>
  <si>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</si>
  <si>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</si>
  <si>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</si>
  <si>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</si>
  <si>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</si>
  <si>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</si>
  <si>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</si>
  <si>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</si>
  <si>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</si>
  <si>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</si>
  <si>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</si>
  <si>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</si>
  <si>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</si>
  <si>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</si>
  <si>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</si>
  <si>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</si>
  <si>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</si>
  <si>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</si>
  <si>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</si>
  <si>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</si>
  <si>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</si>
  <si>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</si>
  <si>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</si>
  <si>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</si>
  <si>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</si>
  <si>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</si>
  <si>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</si>
  <si>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</si>
  <si>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</si>
  <si>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</si>
  <si>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</si>
  <si>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</si>
  <si>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</si>
  <si>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</si>
  <si>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</si>
  <si>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</si>
  <si>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</si>
  <si>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</si>
  <si>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</si>
  <si>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</si>
  <si>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</si>
  <si>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</si>
  <si>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</si>
  <si>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</si>
  <si>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</si>
  <si>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</si>
  <si>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</si>
  <si>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</si>
  <si>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</si>
  <si>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</si>
  <si>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</si>
  <si>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</si>
  <si>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</si>
  <si>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</si>
  <si>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</si>
  <si>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</si>
  <si>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</si>
  <si>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</si>
  <si>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</si>
  <si>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</si>
  <si>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</si>
  <si>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</si>
  <si>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</si>
  <si>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</si>
  <si>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</si>
  <si>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</si>
  <si>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</si>
  <si>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</si>
  <si>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</si>
  <si>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</si>
  <si>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</si>
  <si>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</si>
  <si>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</si>
  <si>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</si>
  <si>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</si>
  <si>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</si>
  <si>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</si>
  <si>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</si>
  <si>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</si>
  <si>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</si>
  <si>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</si>
  <si>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</si>
  <si>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</si>
  <si>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</si>
  <si>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</si>
  <si>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</si>
  <si>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</si>
  <si>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</si>
  <si>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</si>
  <si>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</si>
  <si>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</si>
  <si>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</si>
  <si>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</si>
  <si>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</si>
  <si>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</si>
  <si>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</si>
  <si>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</si>
  <si>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</si>
  <si>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</si>
  <si>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</si>
  <si>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</si>
  <si>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</si>
  <si>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</si>
  <si>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</si>
  <si>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</si>
  <si>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</si>
  <si>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</si>
  <si>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</si>
  <si>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</si>
  <si>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</si>
  <si>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</si>
  <si>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</si>
  <si>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</si>
  <si>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</si>
  <si>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</si>
  <si>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</si>
  <si>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</si>
  <si>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</si>
  <si>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</si>
  <si>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</si>
  <si>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</si>
  <si>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</si>
  <si>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</si>
  <si>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</si>
  <si>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</si>
  <si>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</si>
  <si>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</si>
  <si>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</si>
  <si>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</si>
  <si>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</si>
  <si>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</si>
  <si>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</si>
  <si>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</si>
  <si>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</si>
  <si>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</si>
  <si>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</si>
  <si>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</si>
  <si>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</si>
  <si>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</si>
  <si>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</si>
  <si>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</si>
  <si>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</si>
  <si>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</si>
  <si>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</si>
  <si>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</si>
  <si>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</si>
  <si>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</si>
  <si>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</si>
  <si>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</si>
  <si>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</si>
  <si>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</si>
  <si>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</si>
  <si>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</si>
  <si>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</si>
  <si>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</si>
  <si>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</si>
  <si>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</si>
  <si>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</si>
  <si>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</si>
  <si>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</si>
  <si>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</si>
  <si>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</si>
  <si>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</si>
  <si>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</si>
  <si>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</si>
  <si>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</si>
  <si>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</si>
  <si>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</si>
  <si>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</si>
  <si>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</si>
  <si>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</si>
  <si>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</si>
  <si>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</si>
  <si>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</si>
  <si>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</si>
  <si>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</si>
  <si>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</si>
  <si>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</si>
  <si>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</si>
  <si>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</si>
  <si>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</si>
  <si>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</si>
  <si>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</si>
  <si>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</si>
  <si>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</si>
  <si>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</si>
  <si>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</si>
  <si>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</si>
  <si>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</si>
  <si>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</si>
  <si>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</si>
  <si>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</si>
  <si>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</si>
  <si>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</si>
  <si>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</si>
  <si>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</si>
  <si>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</si>
  <si>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</si>
  <si>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</si>
  <si>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</si>
  <si>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</si>
  <si>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</si>
  <si>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</si>
  <si>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</si>
  <si>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</si>
  <si>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</si>
  <si>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</si>
  <si>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</si>
  <si>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</si>
  <si>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</si>
  <si>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</si>
  <si>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</si>
  <si>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</si>
  <si>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</si>
  <si>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</si>
  <si>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</si>
  <si>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</si>
  <si>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</si>
  <si>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</si>
  <si>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</si>
  <si>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</si>
  <si>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</si>
  <si>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</si>
  <si>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</si>
  <si>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</si>
  <si>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</si>
  <si>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</si>
  <si>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</si>
  <si>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</si>
  <si>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</si>
  <si>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</si>
  <si>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</si>
  <si>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</si>
  <si>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</si>
  <si>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</si>
  <si>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</si>
  <si>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</si>
  <si>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</si>
  <si>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</si>
  <si>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</si>
  <si>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</si>
  <si>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</si>
  <si>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</si>
  <si>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</si>
  <si>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</si>
  <si>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</si>
  <si>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</si>
  <si>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</si>
  <si>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</si>
  <si>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</si>
  <si>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</si>
  <si>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</si>
  <si>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</si>
  <si>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</si>
  <si>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</si>
  <si>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</si>
  <si>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</si>
  <si>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</si>
  <si>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</si>
  <si>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</si>
  <si>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</si>
  <si>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</si>
  <si>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</si>
  <si>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</si>
  <si>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</si>
  <si>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</si>
  <si>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</si>
  <si>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</si>
  <si>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</si>
  <si>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</si>
  <si>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</si>
  <si>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</si>
  <si>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</si>
  <si>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</si>
  <si>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</si>
  <si>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</si>
  <si>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</si>
  <si>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</si>
  <si>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</si>
  <si>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</si>
  <si>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</si>
  <si>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</si>
  <si>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</si>
  <si>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</si>
  <si>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</si>
  <si>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</si>
  <si>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</si>
  <si>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</si>
  <si>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</si>
  <si>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</si>
  <si>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</si>
  <si>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</si>
  <si>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</si>
  <si>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</si>
  <si>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</si>
  <si>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</si>
  <si>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</si>
  <si>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</si>
  <si>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</si>
  <si>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</si>
  <si>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</si>
  <si>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</si>
  <si>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</si>
  <si>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</si>
  <si>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</si>
  <si>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</si>
  <si>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</si>
  <si>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</si>
  <si>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</si>
  <si>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</si>
  <si>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</si>
  <si>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</si>
  <si>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</si>
  <si>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</si>
  <si>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</si>
  <si>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</si>
  <si>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</si>
  <si>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</si>
  <si>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</si>
  <si>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</si>
  <si>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</si>
  <si>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</si>
  <si>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</si>
  <si>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</si>
  <si>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</si>
  <si>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</si>
  <si>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</si>
  <si>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</si>
  <si>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</si>
  <si>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</si>
  <si>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</si>
  <si>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</si>
  <si>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</si>
  <si>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</si>
  <si>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</si>
  <si>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</si>
  <si>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</si>
  <si>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</si>
  <si>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</si>
  <si>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</si>
  <si>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</si>
  <si>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</si>
  <si>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</si>
  <si>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</si>
  <si>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</si>
  <si>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</si>
  <si>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</si>
  <si>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</si>
  <si>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</si>
  <si>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</si>
  <si>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</si>
  <si>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</si>
  <si>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</si>
  <si>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</si>
  <si>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</si>
  <si>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</si>
  <si>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</si>
  <si>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</si>
  <si>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</si>
  <si>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</si>
  <si>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</si>
  <si>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</si>
  <si>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</si>
  <si>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</si>
  <si>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</si>
  <si>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</si>
  <si>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</si>
  <si>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</si>
  <si>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</si>
  <si>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</si>
  <si>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</si>
  <si>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</si>
  <si>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</si>
  <si>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</si>
  <si>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</si>
  <si>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</si>
  <si>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</si>
  <si>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</si>
  <si>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</si>
  <si>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</si>
  <si>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</si>
  <si>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</si>
  <si>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</si>
  <si>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</si>
  <si>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</si>
  <si>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</si>
  <si>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</si>
  <si>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</si>
  <si>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</si>
  <si>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</si>
  <si>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</si>
  <si>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</si>
  <si>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</si>
  <si>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</si>
  <si>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</si>
  <si>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</si>
  <si>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</si>
  <si>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</si>
  <si>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</si>
  <si>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</si>
  <si>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</si>
  <si>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</si>
  <si>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</si>
  <si>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</si>
  <si>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</si>
  <si>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</si>
  <si>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</si>
  <si>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</si>
  <si>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</si>
  <si>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</si>
  <si>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</si>
  <si>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</si>
  <si>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</si>
  <si>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</si>
  <si>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</si>
  <si>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</si>
  <si>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</si>
  <si>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</si>
  <si>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</si>
  <si>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</si>
  <si>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</si>
  <si>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</si>
  <si>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</si>
  <si>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</si>
  <si>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</si>
  <si>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</si>
  <si>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</si>
  <si>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</si>
  <si>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</si>
  <si>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</si>
  <si>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</si>
  <si>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</si>
  <si>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</si>
  <si>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</si>
  <si>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</si>
  <si>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</si>
  <si>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</si>
  <si>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</si>
  <si>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</si>
  <si>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</si>
  <si>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</si>
  <si>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</si>
  <si>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</si>
  <si>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</si>
  <si>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</si>
  <si>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</si>
  <si>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</si>
  <si>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</si>
  <si>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</si>
  <si>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</si>
  <si>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</si>
  <si>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</si>
  <si>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</si>
  <si>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</si>
  <si>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</si>
  <si>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</si>
  <si>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</si>
  <si>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</si>
  <si>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</si>
  <si>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</si>
  <si>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</si>
  <si>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</si>
  <si>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</si>
  <si>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</si>
  <si>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</si>
  <si>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</si>
  <si>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</si>
  <si>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</si>
  <si>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</si>
  <si>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</si>
  <si>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</si>
  <si>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</si>
  <si>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</si>
  <si>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</si>
  <si>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</si>
  <si>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</si>
  <si>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</si>
  <si>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</si>
  <si>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</si>
  <si>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</si>
  <si>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</si>
  <si>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</si>
  <si>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</si>
  <si>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</si>
  <si>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</si>
  <si>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</si>
  <si>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</si>
  <si>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</si>
  <si>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</si>
  <si>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</si>
  <si>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</si>
  <si>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</si>
  <si>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</si>
  <si>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</si>
  <si>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</si>
  <si>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</si>
  <si>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</si>
  <si>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</si>
  <si>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</si>
  <si>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</si>
  <si>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</si>
  <si>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</si>
  <si>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</si>
  <si>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</si>
  <si>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</si>
  <si>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</si>
  <si>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</si>
  <si>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</si>
  <si>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</si>
  <si>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</si>
  <si>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</si>
  <si>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</si>
  <si>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</si>
  <si>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</si>
  <si>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</si>
  <si>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</si>
  <si>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</si>
  <si>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</si>
  <si>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</si>
  <si>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</si>
  <si>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</si>
  <si>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</si>
  <si>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</si>
  <si>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</si>
  <si>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</si>
  <si>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</si>
  <si>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</si>
  <si>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</si>
  <si>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</si>
  <si>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</si>
  <si>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</si>
  <si>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</si>
  <si>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</si>
  <si>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</si>
  <si>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</si>
  <si>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</si>
  <si>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</si>
  <si>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</si>
  <si>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</si>
  <si>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</si>
  <si>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</si>
  <si>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</si>
  <si>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</si>
  <si>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</si>
  <si>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</si>
  <si>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</si>
  <si>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</si>
  <si>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</si>
  <si>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</si>
  <si>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</si>
  <si>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</si>
  <si>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</si>
  <si>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</si>
  <si>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</si>
  <si>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</si>
  <si>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</si>
  <si>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</si>
  <si>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</si>
  <si>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</si>
  <si>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</si>
  <si>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</si>
  <si>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</si>
  <si>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</si>
  <si>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</si>
  <si>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</si>
  <si>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</si>
  <si>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</si>
  <si>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</si>
  <si>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</si>
  <si>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</si>
  <si>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</si>
  <si>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</si>
  <si>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</si>
  <si>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</si>
  <si>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</si>
  <si>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</si>
  <si>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</si>
  <si>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</si>
  <si>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</si>
  <si>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</si>
  <si>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</si>
  <si>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</si>
  <si>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</si>
  <si>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</si>
  <si>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</si>
  <si>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</si>
  <si>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</si>
  <si>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</si>
  <si>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</si>
  <si>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</si>
  <si>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</si>
  <si>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</si>
  <si>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</si>
  <si>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</si>
  <si>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</si>
  <si>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</si>
  <si>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</si>
  <si>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</si>
  <si>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</si>
  <si>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</si>
  <si>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</si>
  <si>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</si>
  <si>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</si>
  <si>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</si>
  <si>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</si>
  <si>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</si>
  <si>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</si>
  <si>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</si>
  <si>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</si>
  <si>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</si>
  <si>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</si>
  <si>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</si>
  <si>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</si>
  <si>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</si>
  <si>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</si>
  <si>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</si>
  <si>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</si>
  <si>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</si>
  <si>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</si>
  <si>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</si>
  <si>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</si>
  <si>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</si>
  <si>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</si>
  <si>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</si>
  <si>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</si>
  <si>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</si>
  <si>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</si>
  <si>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</si>
  <si>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</si>
  <si>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</si>
  <si>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</si>
  <si>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</si>
  <si>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</si>
  <si>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</si>
  <si>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</si>
  <si>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</si>
  <si>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</si>
  <si>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</si>
  <si>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</si>
  <si>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</si>
  <si>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</si>
  <si>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</si>
  <si>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</si>
  <si>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</si>
  <si>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</si>
  <si>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</si>
  <si>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</si>
  <si>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</si>
  <si>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</si>
  <si>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</si>
  <si>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</si>
  <si>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</si>
  <si>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</si>
  <si>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</si>
  <si>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</si>
  <si>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</si>
  <si>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</si>
  <si>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</si>
  <si>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</si>
  <si>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</si>
  <si>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</si>
  <si>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</si>
  <si>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</si>
  <si>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</si>
  <si>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</si>
  <si>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</si>
  <si>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</si>
  <si>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</si>
  <si>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</si>
  <si>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</si>
  <si>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</si>
  <si>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</si>
  <si>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</si>
  <si>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</si>
  <si>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</si>
  <si>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</si>
  <si>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</si>
  <si>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</si>
  <si>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</si>
  <si>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</si>
  <si>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</si>
  <si>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</si>
  <si>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</si>
  <si>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</si>
  <si>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</si>
  <si>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</si>
  <si>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</si>
  <si>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</si>
  <si>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</si>
  <si>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</si>
  <si>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</si>
  <si>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</si>
  <si>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</si>
  <si>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</si>
  <si>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</si>
  <si>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</si>
  <si>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</si>
  <si>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</si>
  <si>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</si>
  <si>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</si>
  <si>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</si>
  <si>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</si>
  <si>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</si>
  <si>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</si>
  <si>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</si>
  <si>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</si>
  <si>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</si>
  <si>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</si>
  <si>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</si>
  <si>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</si>
  <si>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</si>
  <si>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</si>
  <si>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</si>
  <si>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</si>
  <si>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</si>
  <si>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</si>
  <si>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</si>
  <si>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</si>
  <si>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</si>
  <si>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</si>
  <si>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</si>
  <si>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</si>
  <si>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</si>
  <si>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</si>
  <si>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</si>
  <si>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</si>
  <si>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</si>
  <si>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</si>
  <si>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</si>
  <si>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</si>
  <si>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</si>
  <si>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</si>
  <si>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</si>
  <si>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</si>
  <si>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</si>
  <si>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</si>
  <si>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</si>
  <si>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</si>
  <si>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</si>
  <si>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</si>
  <si>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</si>
  <si>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</si>
  <si>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</si>
  <si>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</si>
  <si>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</si>
  <si>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</si>
  <si>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</si>
  <si>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</si>
  <si>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</si>
  <si>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</si>
  <si>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</si>
  <si>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</si>
  <si>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</si>
  <si>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</si>
  <si>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</si>
  <si>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</si>
  <si>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</si>
  <si>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</si>
  <si>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</si>
  <si>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</si>
  <si>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</si>
  <si>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</si>
  <si>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</si>
  <si>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</si>
  <si>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</si>
  <si>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</si>
  <si>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</si>
  <si>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</si>
  <si>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</si>
  <si>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</si>
  <si>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</si>
  <si>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</si>
  <si>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</si>
  <si>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</si>
  <si>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</si>
  <si>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</si>
  <si>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</si>
  <si>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</si>
  <si>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</si>
  <si>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</si>
  <si>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</si>
  <si>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</si>
  <si>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</si>
  <si>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</si>
  <si>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</si>
  <si>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</si>
  <si>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</si>
  <si>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</si>
  <si>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</si>
  <si>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</si>
  <si>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</si>
  <si>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</si>
  <si>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</si>
  <si>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</si>
  <si>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</si>
  <si>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</si>
  <si>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</si>
  <si>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</si>
  <si>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</si>
  <si>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</si>
  <si>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</si>
  <si>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</si>
  <si>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</si>
  <si>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</si>
  <si>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</si>
  <si>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</si>
  <si>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</si>
  <si>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</si>
  <si>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</si>
  <si>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</si>
  <si>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</si>
  <si>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</si>
  <si>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</si>
  <si>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</si>
  <si>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</si>
  <si>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</si>
  <si>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</si>
  <si>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</si>
  <si>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</si>
  <si>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</si>
  <si>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</si>
  <si>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</si>
  <si>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</si>
  <si>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</si>
  <si>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</si>
  <si>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</si>
  <si>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</si>
  <si>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</si>
  <si>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</si>
  <si>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</si>
  <si>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</si>
  <si>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</si>
  <si>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</si>
  <si>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</si>
  <si>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</si>
  <si>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</si>
  <si>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</si>
  <si>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</si>
  <si>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</si>
  <si>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</si>
  <si>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</si>
  <si>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</si>
  <si>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</si>
  <si>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</si>
  <si>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</si>
  <si>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</si>
  <si>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</si>
  <si>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</si>
  <si>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</si>
  <si>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</si>
  <si>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</si>
  <si>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</si>
  <si>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</si>
  <si>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</si>
  <si>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</si>
  <si>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</si>
  <si>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</si>
  <si>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</si>
  <si>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</si>
  <si>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</si>
  <si>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</si>
  <si>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</si>
  <si>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</si>
  <si>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</si>
  <si>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</si>
  <si>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</si>
  <si>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</si>
  <si>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</si>
  <si>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</si>
  <si>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</si>
  <si>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</si>
  <si>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</si>
  <si>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</si>
  <si>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</si>
  <si>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</si>
  <si>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</si>
  <si>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</si>
  <si>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</si>
  <si>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</si>
  <si>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</si>
  <si>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</si>
  <si>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</si>
  <si>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</si>
  <si>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</si>
  <si>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</si>
  <si>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</si>
  <si>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</si>
  <si>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</si>
  <si>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</si>
  <si>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</si>
  <si>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</si>
  <si>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</si>
  <si>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</si>
  <si>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</si>
  <si>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</si>
  <si>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</si>
  <si>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</si>
  <si>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</si>
  <si>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</si>
  <si>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</si>
  <si>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</si>
  <si>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</si>
  <si>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</si>
  <si>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</si>
  <si>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</si>
  <si>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</si>
  <si>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</si>
  <si>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</si>
  <si>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</si>
  <si>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</si>
  <si>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</si>
  <si>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</si>
  <si>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</si>
  <si>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</si>
  <si>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</si>
  <si>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</si>
  <si>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</si>
  <si>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</si>
  <si>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</si>
  <si>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</si>
  <si>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</si>
  <si>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</si>
  <si>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</si>
  <si>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</si>
  <si>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</si>
  <si>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</si>
  <si>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</si>
  <si>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</si>
  <si>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</si>
  <si>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</si>
  <si>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</si>
  <si>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</si>
  <si>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</si>
  <si>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</si>
  <si>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</si>
  <si>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</si>
  <si>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</si>
  <si>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</si>
  <si>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</si>
  <si>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</si>
  <si>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</si>
  <si>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</si>
  <si>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</si>
  <si>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</si>
  <si>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</si>
  <si>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</si>
  <si>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</si>
  <si>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</si>
  <si>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</si>
  <si>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</si>
  <si>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</si>
  <si>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</si>
  <si>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</si>
  <si>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</si>
  <si>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</si>
  <si>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</si>
  <si>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</si>
  <si>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</si>
  <si>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</si>
  <si>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</si>
  <si>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</si>
  <si>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</si>
  <si>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</si>
  <si>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</si>
  <si>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</si>
  <si>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</si>
  <si>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</si>
  <si>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</si>
  <si>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</si>
  <si>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</si>
  <si>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</si>
  <si>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</si>
  <si>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</si>
  <si>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</si>
  <si>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</si>
  <si>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</si>
  <si>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</si>
  <si>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</si>
  <si>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</si>
  <si>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</si>
  <si>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</si>
  <si>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</si>
  <si>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</si>
  <si>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</si>
  <si>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</si>
  <si>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</si>
  <si>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</si>
  <si>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</si>
  <si>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</si>
  <si>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</si>
  <si>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</si>
  <si>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</si>
  <si>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</si>
  <si>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</si>
  <si>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</si>
  <si>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</si>
  <si>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</si>
  <si>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</si>
  <si>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</si>
  <si>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</si>
  <si>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</si>
  <si>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</si>
  <si>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</si>
  <si>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</si>
  <si>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</si>
  <si>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</si>
  <si>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</si>
  <si>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</si>
  <si>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</si>
  <si>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</si>
  <si>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</si>
  <si>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</si>
  <si>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</si>
  <si>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</si>
  <si>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</si>
  <si>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</si>
  <si>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</si>
  <si>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</si>
  <si>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</si>
  <si>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</si>
  <si>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</si>
  <si>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</si>
  <si>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</si>
  <si>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</si>
  <si>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</si>
  <si>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</si>
  <si>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</si>
  <si>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</si>
  <si>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</si>
  <si>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</si>
  <si>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</si>
  <si>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</si>
  <si>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</si>
  <si>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</si>
  <si>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</si>
  <si>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</si>
  <si>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</si>
  <si>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</si>
  <si>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</si>
  <si>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</si>
  <si>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</si>
  <si>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</si>
  <si>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</si>
  <si>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</si>
  <si>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</si>
  <si>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</si>
  <si>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</si>
  <si>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</si>
  <si>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</si>
  <si>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</si>
  <si>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</si>
  <si>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</si>
  <si>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</si>
  <si>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</si>
  <si>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</si>
  <si>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</si>
  <si>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</si>
  <si>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</si>
  <si>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</si>
  <si>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</si>
  <si>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</si>
  <si>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</si>
  <si>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</si>
  <si>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</si>
  <si>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</si>
  <si>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</si>
  <si>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</si>
  <si>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</si>
  <si>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</si>
  <si>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</si>
  <si>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</si>
  <si>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</si>
  <si>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</si>
  <si>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</si>
  <si>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</si>
  <si>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</si>
  <si>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</si>
  <si>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</si>
  <si>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</si>
  <si>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</si>
  <si>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</si>
  <si>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</si>
  <si>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</si>
  <si>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</si>
  <si>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</si>
  <si>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</si>
  <si>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</si>
  <si>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</si>
  <si>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</si>
  <si>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</si>
  <si>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</si>
  <si>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</si>
  <si>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</si>
  <si>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</si>
  <si>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</si>
  <si>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</si>
  <si>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</si>
  <si>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</si>
  <si>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</si>
  <si>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</si>
  <si>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</si>
  <si>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</si>
  <si>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</si>
  <si>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</si>
  <si>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</si>
  <si>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</si>
  <si>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</si>
  <si>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</si>
  <si>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</si>
  <si>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</si>
  <si>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</si>
  <si>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</si>
  <si>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</si>
  <si>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</si>
  <si>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</si>
  <si>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</si>
  <si>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</si>
  <si>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</si>
  <si>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</si>
  <si>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</si>
  <si>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</si>
  <si>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</si>
  <si>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</si>
  <si>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</si>
  <si>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</si>
  <si>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</si>
  <si>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</si>
  <si>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</si>
  <si>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</si>
  <si>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</si>
  <si>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</si>
  <si>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</si>
  <si>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</si>
  <si>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</si>
  <si>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</si>
  <si>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</si>
  <si>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</si>
  <si>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</si>
  <si>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</si>
  <si>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</si>
  <si>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</si>
  <si>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</si>
  <si>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</si>
  <si>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</si>
  <si>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</si>
  <si>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</si>
  <si>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</si>
  <si>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</si>
  <si>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</si>
  <si>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</si>
  <si>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</si>
  <si>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</si>
  <si>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</si>
  <si>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</si>
  <si>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</si>
  <si>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</si>
  <si>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</si>
  <si>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</si>
  <si>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</si>
  <si>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</si>
  <si>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</si>
  <si>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</si>
  <si>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</si>
  <si>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</si>
  <si>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</si>
  <si>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</si>
  <si>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</si>
  <si>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</si>
  <si>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</si>
  <si>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</si>
  <si>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</si>
  <si>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</si>
  <si>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</si>
  <si>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</si>
  <si>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</si>
  <si>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</si>
  <si>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</si>
  <si>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</si>
  <si>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</si>
  <si>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</si>
  <si>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</si>
  <si>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</si>
  <si>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</si>
  <si>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</si>
  <si>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</si>
  <si>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</si>
  <si>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</si>
  <si>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</si>
  <si>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</si>
  <si>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</si>
  <si>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</si>
  <si>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</si>
  <si>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</si>
  <si>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</si>
  <si>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</si>
  <si>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</si>
  <si>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</si>
  <si>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</si>
  <si>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</si>
  <si>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</si>
  <si>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</si>
  <si>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</si>
  <si>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</si>
  <si>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</si>
  <si>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</si>
  <si>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</si>
  <si>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</si>
  <si>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</si>
  <si>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</si>
  <si>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</si>
  <si>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</si>
  <si>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</si>
  <si>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</si>
  <si>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</si>
  <si>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</si>
  <si>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</si>
  <si>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</si>
  <si>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</si>
  <si>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</si>
  <si>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</si>
  <si>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</si>
  <si>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</si>
  <si>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</si>
  <si>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</si>
  <si>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</si>
  <si>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</si>
  <si>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</si>
  <si>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</si>
  <si>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</si>
  <si>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</si>
  <si>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</si>
  <si>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</si>
  <si>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</si>
  <si>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</si>
  <si>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</si>
  <si>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</si>
  <si>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</si>
  <si>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</si>
  <si>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</si>
  <si>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</si>
  <si>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</si>
  <si>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</si>
  <si>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</si>
  <si>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</si>
  <si>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</si>
  <si>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</si>
  <si>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</si>
  <si>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</si>
  <si>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</si>
  <si>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</si>
  <si>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</si>
  <si>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</si>
  <si>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</si>
  <si>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</si>
  <si>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</si>
  <si>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</si>
  <si>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</si>
  <si>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</si>
  <si>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</si>
  <si>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</si>
  <si>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</si>
  <si>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</si>
  <si>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</si>
  <si>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</si>
  <si>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</si>
  <si>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</si>
  <si>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</si>
  <si>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</si>
  <si>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</si>
  <si>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</si>
  <si>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</si>
  <si>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</si>
  <si>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</si>
  <si>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</si>
  <si>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</si>
  <si>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</si>
  <si>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</si>
  <si>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</si>
  <si>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</si>
  <si>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</si>
  <si>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</si>
  <si>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</si>
  <si>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</si>
  <si>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</si>
  <si>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</si>
  <si>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</si>
  <si>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</si>
  <si>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</si>
  <si>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</si>
  <si>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</si>
  <si>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</si>
  <si>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</si>
  <si>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</si>
  <si>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</si>
  <si>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</si>
  <si>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</si>
  <si>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</si>
  <si>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</si>
  <si>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</si>
  <si>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</si>
  <si>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</si>
  <si>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</si>
  <si>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</si>
  <si>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</si>
  <si>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</si>
  <si>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</si>
  <si>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</si>
  <si>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</si>
  <si>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</si>
  <si>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</si>
  <si>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</si>
  <si>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</si>
  <si>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</si>
  <si>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</si>
  <si>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</si>
  <si>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</si>
  <si>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</si>
  <si>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</si>
  <si>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</si>
  <si>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</si>
  <si>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</si>
  <si>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</si>
  <si>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</si>
  <si>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</si>
  <si>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</si>
  <si>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</si>
  <si>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</si>
  <si>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</si>
  <si>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</si>
  <si>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</si>
  <si>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</si>
  <si>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</si>
  <si>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</si>
  <si>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</si>
  <si>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</si>
  <si>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</si>
  <si>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</si>
  <si>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</si>
  <si>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</si>
  <si>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</si>
  <si>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</si>
  <si>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</si>
  <si>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</si>
  <si>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</si>
  <si>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</si>
  <si>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</si>
  <si>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</si>
  <si>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</si>
  <si>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</si>
  <si>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</si>
  <si>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</si>
  <si>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</si>
  <si>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</si>
  <si>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</si>
  <si>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</si>
  <si>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</si>
  <si>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</si>
  <si>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</si>
  <si>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</si>
  <si>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</si>
  <si>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</si>
  <si>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</si>
  <si>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</si>
  <si>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</si>
  <si>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</si>
  <si>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</si>
  <si>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</si>
  <si>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</si>
  <si>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</si>
  <si>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</si>
  <si>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</si>
  <si>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</si>
  <si>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</si>
  <si>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</si>
  <si>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</si>
  <si>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</si>
  <si>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</si>
  <si>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</si>
  <si>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</si>
  <si>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</si>
  <si>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</si>
  <si>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</si>
  <si>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</si>
  <si>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</si>
  <si>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</si>
  <si>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</si>
  <si>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</si>
  <si>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</si>
  <si>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</si>
  <si>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</si>
  <si>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</si>
  <si>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</si>
  <si>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</si>
  <si>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</si>
  <si>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</si>
  <si>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</si>
  <si>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</si>
  <si>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</si>
  <si>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</si>
  <si>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</si>
  <si>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</si>
  <si>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</si>
  <si>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</si>
  <si>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</si>
  <si>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</si>
  <si>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</si>
  <si>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</si>
  <si>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</si>
  <si>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</si>
  <si>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</si>
  <si>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</si>
  <si>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</si>
  <si>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</si>
  <si>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</si>
  <si>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</si>
  <si>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</si>
  <si>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</si>
  <si>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</si>
  <si>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</si>
  <si>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</si>
  <si>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</si>
  <si>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</si>
  <si>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</si>
  <si>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</si>
  <si>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</si>
  <si>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</si>
  <si>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</si>
  <si>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</si>
  <si>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</si>
  <si>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</si>
  <si>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</si>
  <si>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</si>
  <si>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</si>
  <si>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</si>
  <si>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</si>
  <si>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</si>
  <si>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</si>
  <si>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</si>
  <si>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</si>
  <si>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</si>
  <si>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</si>
  <si>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</si>
  <si>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</si>
  <si>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</si>
  <si>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</si>
  <si>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</si>
  <si>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</si>
  <si>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</si>
  <si>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</si>
  <si>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</si>
  <si>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</si>
  <si>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</si>
  <si>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</si>
  <si>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</si>
  <si>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</si>
  <si>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</si>
  <si>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</si>
  <si>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</si>
  <si>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</si>
  <si>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</si>
  <si>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</si>
  <si>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</si>
  <si>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</si>
  <si>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</si>
  <si>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</si>
  <si>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</si>
  <si>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</si>
  <si>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</si>
  <si>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</si>
  <si>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</si>
  <si>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</si>
  <si>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</si>
  <si>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</si>
  <si>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</si>
  <si>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</si>
  <si>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</si>
  <si>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</si>
  <si>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</si>
  <si>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</si>
  <si>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</si>
  <si>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</si>
  <si>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</si>
  <si>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</si>
  <si>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</si>
  <si>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</si>
  <si>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</si>
  <si>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</si>
  <si>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</si>
  <si>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</si>
  <si>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</si>
  <si>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</si>
  <si>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</si>
  <si>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</si>
  <si>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</si>
  <si>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</si>
  <si>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</si>
  <si>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</si>
  <si>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</si>
  <si>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</si>
  <si>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</si>
  <si>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</si>
  <si>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</si>
  <si>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</si>
  <si>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</si>
  <si>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</si>
  <si>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</si>
  <si>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</si>
  <si>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</si>
  <si>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</si>
  <si>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</si>
  <si>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</si>
  <si>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</si>
  <si>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</si>
  <si>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</si>
  <si>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</si>
  <si>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</si>
  <si>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</si>
  <si>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</si>
  <si>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</si>
  <si>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</si>
  <si>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</si>
  <si>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</si>
  <si>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</si>
  <si>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</si>
  <si>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</si>
  <si>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</si>
  <si>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</si>
  <si>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</si>
  <si>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</si>
  <si>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</si>
  <si>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</si>
  <si>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</si>
  <si>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</si>
  <si>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</si>
  <si>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</si>
  <si>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</si>
  <si>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</si>
  <si>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</si>
  <si>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</si>
  <si>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</si>
  <si>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</si>
  <si>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</si>
  <si>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</si>
  <si>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</si>
  <si>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</si>
  <si>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</si>
  <si>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</si>
  <si>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</si>
  <si>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</si>
  <si>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</si>
  <si>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</si>
  <si>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</si>
  <si>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</si>
  <si>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</si>
  <si>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</si>
  <si>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</si>
  <si>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</si>
  <si>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</si>
  <si>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</si>
  <si>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</si>
  <si>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</si>
  <si>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</si>
  <si>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</si>
  <si>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</si>
  <si>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</si>
  <si>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</si>
  <si>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</si>
  <si>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</si>
  <si>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</si>
  <si>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</si>
  <si>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</si>
  <si>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</si>
  <si>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</si>
  <si>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</si>
  <si>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</si>
  <si>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</si>
  <si>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</si>
  <si>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</si>
  <si>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</si>
  <si>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</si>
  <si>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</si>
  <si>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</si>
  <si>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</si>
  <si>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</si>
  <si>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</si>
  <si>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</si>
  <si>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</si>
  <si>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</si>
  <si>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</si>
  <si>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</si>
  <si>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</si>
  <si>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</si>
  <si>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</si>
  <si>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</si>
  <si>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</si>
  <si>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</si>
  <si>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</si>
  <si>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</si>
  <si>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</si>
  <si>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</si>
  <si>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</si>
  <si>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</si>
  <si>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</si>
  <si>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</si>
  <si>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</si>
  <si>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</si>
  <si>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</si>
  <si>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</si>
  <si>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</si>
  <si>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</si>
  <si>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</si>
  <si>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</si>
  <si>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</si>
  <si>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</si>
  <si>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</si>
  <si>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</si>
  <si>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</si>
  <si>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</si>
  <si>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</si>
  <si>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</si>
  <si>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</si>
  <si>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</si>
  <si>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</si>
  <si>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</si>
  <si>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</si>
  <si>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</si>
  <si>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</si>
  <si>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</si>
  <si>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</si>
  <si>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</si>
  <si>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</si>
  <si>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</si>
  <si>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</si>
  <si>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</si>
  <si>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</si>
  <si>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</si>
  <si>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</si>
  <si>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</si>
  <si>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</si>
  <si>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</si>
  <si>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</si>
  <si>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</si>
  <si>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</si>
  <si>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</si>
  <si>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</si>
  <si>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</si>
  <si>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</si>
  <si>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</si>
  <si>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</si>
  <si>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</si>
  <si>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</si>
  <si>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</si>
  <si>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</si>
  <si>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</si>
  <si>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</si>
  <si>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</si>
  <si>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</si>
  <si>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</si>
  <si>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</si>
  <si>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</si>
  <si>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</si>
  <si>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</si>
  <si>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</si>
  <si>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</si>
  <si>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</si>
  <si>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</si>
  <si>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</si>
  <si>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</si>
  <si>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</si>
  <si>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</si>
  <si>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</si>
  <si>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</si>
  <si>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</si>
  <si>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</si>
  <si>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</si>
  <si>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</si>
  <si>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</si>
  <si>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</si>
  <si>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</si>
  <si>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</si>
  <si>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</si>
  <si>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</si>
  <si>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</si>
  <si>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</si>
  <si>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</si>
  <si>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</si>
  <si>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</si>
  <si>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</si>
  <si>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</si>
  <si>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</si>
  <si>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</si>
  <si>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</si>
  <si>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</si>
  <si>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</si>
  <si>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</si>
  <si>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</si>
  <si>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</si>
  <si>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</si>
  <si>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</si>
  <si>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</si>
  <si>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</si>
  <si>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</si>
  <si>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</si>
  <si>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</si>
  <si>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</si>
  <si>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</si>
  <si>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</si>
  <si>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</si>
  <si>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</si>
  <si>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</si>
  <si>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</si>
  <si>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</si>
  <si>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</si>
  <si>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</si>
  <si>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</si>
  <si>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</si>
  <si>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</si>
  <si>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</si>
  <si>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</si>
  <si>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</si>
  <si>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</si>
  <si>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</si>
  <si>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</si>
  <si>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</si>
  <si>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</si>
  <si>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</si>
  <si>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</si>
  <si>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</si>
  <si>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</si>
  <si>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</si>
  <si>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</si>
  <si>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</si>
  <si>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</si>
  <si>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</si>
  <si>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</si>
  <si>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</si>
  <si>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</si>
  <si>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</si>
  <si>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</si>
  <si>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</si>
  <si>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</si>
  <si>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</si>
  <si>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</si>
  <si>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</si>
  <si>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</si>
  <si>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</si>
  <si>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</si>
  <si>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</si>
  <si>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</si>
  <si>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</si>
  <si>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</si>
  <si>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</si>
  <si>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</si>
  <si>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</si>
  <si>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</si>
  <si>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</si>
  <si>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</si>
  <si>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</si>
  <si>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</si>
  <si>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</si>
  <si>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</si>
  <si>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</si>
  <si>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</si>
  <si>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</si>
  <si>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</si>
  <si>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</si>
  <si>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</si>
  <si>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</si>
  <si>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</si>
  <si>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</si>
  <si>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</si>
  <si>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</si>
  <si>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</si>
  <si>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</si>
  <si>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</si>
  <si>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</si>
  <si>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</si>
  <si>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</si>
  <si>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</si>
  <si>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</si>
  <si>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</si>
  <si>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</si>
  <si>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</si>
  <si>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</si>
  <si>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</si>
  <si>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</si>
  <si>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</si>
  <si>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</si>
  <si>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</si>
  <si>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</si>
  <si>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</si>
  <si>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</si>
  <si>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</si>
  <si>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</si>
  <si>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</si>
  <si>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</si>
  <si>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</si>
  <si>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</si>
  <si>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</si>
  <si>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</si>
  <si>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</si>
  <si>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</si>
  <si>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</si>
  <si>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</si>
  <si>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</si>
  <si>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</si>
  <si>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</si>
  <si>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</si>
  <si>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</si>
  <si>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</si>
  <si>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</si>
  <si>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</si>
  <si>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</si>
  <si>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</si>
  <si>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</si>
  <si>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</si>
  <si>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</si>
  <si>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</si>
  <si>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</si>
  <si>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</si>
  <si>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</si>
  <si>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</si>
  <si>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</si>
  <si>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</si>
  <si>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</si>
  <si>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</si>
  <si>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</si>
  <si>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</si>
  <si>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</si>
  <si>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</si>
  <si>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</si>
  <si>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</si>
  <si>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</si>
  <si>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</si>
  <si>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</si>
  <si>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</si>
  <si>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</si>
  <si>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</si>
  <si>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</si>
  <si>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</si>
  <si>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</si>
  <si>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</si>
  <si>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</si>
  <si>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</si>
  <si>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</si>
  <si>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</si>
  <si>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</si>
  <si>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</si>
  <si>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</si>
  <si>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</si>
  <si>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</si>
  <si>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</si>
  <si>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</si>
  <si>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</si>
  <si>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</si>
  <si>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</si>
  <si>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</si>
  <si>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</si>
  <si>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</si>
  <si>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</si>
  <si>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</si>
  <si>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</si>
  <si>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</si>
  <si>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</si>
  <si>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</si>
  <si>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</si>
  <si>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</si>
  <si>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</si>
  <si>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</si>
  <si>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</si>
  <si>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</si>
  <si>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</si>
  <si>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</si>
  <si>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</si>
  <si>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</si>
  <si>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</si>
  <si>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</si>
  <si>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</si>
  <si>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</si>
  <si>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</si>
  <si>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</si>
  <si>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</si>
  <si>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</si>
  <si>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</si>
  <si>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</si>
  <si>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</si>
  <si>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</si>
  <si>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</si>
  <si>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</si>
  <si>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</si>
  <si>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</si>
  <si>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</si>
  <si>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</si>
  <si>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</si>
  <si>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</si>
  <si>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</si>
  <si>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</si>
  <si>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</si>
  <si>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</si>
  <si>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</si>
  <si>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</si>
  <si>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</si>
  <si>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</si>
  <si>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</si>
  <si>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</si>
  <si>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</si>
  <si>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</si>
  <si>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</si>
  <si>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</si>
  <si>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</si>
  <si>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</si>
  <si>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</si>
  <si>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</si>
  <si>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</si>
  <si>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</si>
  <si>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</si>
  <si>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</si>
  <si>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</si>
  <si>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</si>
  <si>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</si>
  <si>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</si>
  <si>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</si>
  <si>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</si>
  <si>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</si>
  <si>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</si>
  <si>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</si>
  <si>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</si>
  <si>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</si>
  <si>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</si>
  <si>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</si>
  <si>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</si>
  <si>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</si>
  <si>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</si>
  <si>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</si>
  <si>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</si>
  <si>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</si>
  <si>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</si>
  <si>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</si>
  <si>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</si>
  <si>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</si>
  <si>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</si>
  <si>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</si>
  <si>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</si>
  <si>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</si>
  <si>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</si>
  <si>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</si>
  <si>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</si>
  <si>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</si>
  <si>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</si>
  <si>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</si>
  <si>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</si>
  <si>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</si>
  <si>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</si>
  <si>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</si>
  <si>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</si>
  <si>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</si>
  <si>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</si>
  <si>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</si>
  <si>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</si>
  <si>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</si>
  <si>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</si>
  <si>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</si>
  <si>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</si>
  <si>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</si>
  <si>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</si>
  <si>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</si>
  <si>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</si>
  <si>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</si>
  <si>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</si>
  <si>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</si>
  <si>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</si>
  <si>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</si>
  <si>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</si>
  <si>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</si>
  <si>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</si>
  <si>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</si>
  <si>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</si>
  <si>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</si>
  <si>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</si>
  <si>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</si>
  <si>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</si>
  <si>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</si>
  <si>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</si>
  <si>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</si>
  <si>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</si>
  <si>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</si>
  <si>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</si>
  <si>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</si>
  <si>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</si>
  <si>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</si>
  <si>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</si>
  <si>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</si>
  <si>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</si>
  <si>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</si>
  <si>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</si>
  <si>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</si>
  <si>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</si>
  <si>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</si>
  <si>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</si>
  <si>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</si>
  <si>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</si>
  <si>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</si>
  <si>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</si>
  <si>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</si>
  <si>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</si>
  <si>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</si>
  <si>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</si>
  <si>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</si>
  <si>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</si>
  <si>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</si>
  <si>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</si>
  <si>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</si>
  <si>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</si>
  <si>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</si>
  <si>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</si>
  <si>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</si>
  <si>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</si>
  <si>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</si>
  <si>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</si>
  <si>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</si>
  <si>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</si>
  <si>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</si>
  <si>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</si>
  <si>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</si>
  <si>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</si>
  <si>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</si>
  <si>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</si>
  <si>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</si>
  <si>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</si>
  <si>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</si>
  <si>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</si>
  <si>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</si>
  <si>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</si>
  <si>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</si>
  <si>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</si>
  <si>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</si>
  <si>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</si>
  <si>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</si>
  <si>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</si>
  <si>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</si>
  <si>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</si>
  <si>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</si>
  <si>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</si>
  <si>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</si>
  <si>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</si>
  <si>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</si>
  <si>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</si>
  <si>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</si>
  <si>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</si>
  <si>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</si>
  <si>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</si>
  <si>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</si>
  <si>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</si>
  <si>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</si>
  <si>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</si>
  <si>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</si>
  <si>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</si>
  <si>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</si>
  <si>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</si>
  <si>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</si>
  <si>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</si>
  <si>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</si>
  <si>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</si>
  <si>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</si>
  <si>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</si>
  <si>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</si>
  <si>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</si>
  <si>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</si>
  <si>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</si>
  <si>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</si>
  <si>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</si>
  <si>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</si>
  <si>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</si>
  <si>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</si>
  <si>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</si>
  <si>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</si>
  <si>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</si>
  <si>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</si>
  <si>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</si>
  <si>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</si>
  <si>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</si>
  <si>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</si>
  <si>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</si>
  <si>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</si>
  <si>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</si>
  <si>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</si>
  <si>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</si>
  <si>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</si>
  <si>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</si>
  <si>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</si>
  <si>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</si>
  <si>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</si>
  <si>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</si>
  <si>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</si>
  <si>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</si>
  <si>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</si>
  <si>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</si>
  <si>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</si>
  <si>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</si>
  <si>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</si>
  <si>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</si>
  <si>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</si>
  <si>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</si>
  <si>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</si>
  <si>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</si>
  <si>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</si>
  <si>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</si>
  <si>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</si>
  <si>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</si>
  <si>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</si>
  <si>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</si>
  <si>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</si>
  <si>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</si>
  <si>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</si>
  <si>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</si>
  <si>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</si>
  <si>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</si>
  <si>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</si>
  <si>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</si>
  <si>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</si>
  <si>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</si>
  <si>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</si>
  <si>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</si>
  <si>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</si>
  <si>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</si>
  <si>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</si>
  <si>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</si>
  <si>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</si>
  <si>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</si>
  <si>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</si>
  <si>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</si>
  <si>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</si>
  <si>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</si>
  <si>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</si>
  <si>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</si>
  <si>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</si>
  <si>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</si>
  <si>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</si>
  <si>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</si>
  <si>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</si>
  <si>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</si>
  <si>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</si>
  <si>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</si>
  <si>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</si>
  <si>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</si>
  <si>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</si>
  <si>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</si>
  <si>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</si>
  <si>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</si>
  <si>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</si>
  <si>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</si>
  <si>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</si>
  <si>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</si>
  <si>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</si>
  <si>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</si>
  <si>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</si>
  <si>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</si>
  <si>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</si>
  <si>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</si>
  <si>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</si>
  <si>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</si>
  <si>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</si>
  <si>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</si>
  <si>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</si>
  <si>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</si>
  <si>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</si>
  <si>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</si>
  <si>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</si>
  <si>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</si>
  <si>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</si>
  <si>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</si>
  <si>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</si>
  <si>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</si>
  <si>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</si>
  <si>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</si>
  <si>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</si>
  <si>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</si>
  <si>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</si>
  <si>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</si>
  <si>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</si>
  <si>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</si>
  <si>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</si>
  <si>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</si>
  <si>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</si>
  <si>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</si>
  <si>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</si>
  <si>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</si>
  <si>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</si>
  <si>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</si>
  <si>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</si>
  <si>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</si>
  <si>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</si>
  <si>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</si>
  <si>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</si>
  <si>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</si>
  <si>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</si>
  <si>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</si>
  <si>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</si>
  <si>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</si>
  <si>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</si>
  <si>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</si>
  <si>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</si>
  <si>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</si>
  <si>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</si>
  <si>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</si>
  <si>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</si>
  <si>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</si>
  <si>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</si>
  <si>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</si>
  <si>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</si>
  <si>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</si>
  <si>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</si>
  <si>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</si>
  <si>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</si>
  <si>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</si>
  <si>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</si>
  <si>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</si>
  <si>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</si>
  <si>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</si>
  <si>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</si>
  <si>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</si>
  <si>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</si>
  <si>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</si>
  <si>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</si>
  <si>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</si>
  <si>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</si>
  <si>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</si>
  <si>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</si>
  <si>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</si>
  <si>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</si>
  <si>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</si>
  <si>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</si>
  <si>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</si>
  <si>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</si>
  <si>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</si>
  <si>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</si>
  <si>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</si>
  <si>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</si>
  <si>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</si>
  <si>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</si>
  <si>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</si>
  <si>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</si>
  <si>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</si>
  <si>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</si>
  <si>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</si>
  <si>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</si>
  <si>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</si>
  <si>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</si>
  <si>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</si>
  <si>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</si>
  <si>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</si>
  <si>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</si>
  <si>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</si>
  <si>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</si>
  <si>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</si>
  <si>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</si>
  <si>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</si>
  <si>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</si>
  <si>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</si>
  <si>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</si>
  <si>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</si>
  <si>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</si>
  <si>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</si>
  <si>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</si>
  <si>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</si>
  <si>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</si>
  <si>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</si>
  <si>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</si>
  <si>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</si>
  <si>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</si>
  <si>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</si>
  <si>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</si>
  <si>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</si>
  <si>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</si>
  <si>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</si>
  <si>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</si>
  <si>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</si>
  <si>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</si>
  <si>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</si>
  <si>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</si>
  <si>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</si>
  <si>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</si>
  <si>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</si>
  <si>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</si>
  <si>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</si>
  <si>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</si>
  <si>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</si>
  <si>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</si>
  <si>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</si>
  <si>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</si>
  <si>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</si>
  <si>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</si>
  <si>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</si>
  <si>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</si>
  <si>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</si>
  <si>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</si>
  <si>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</si>
  <si>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</si>
  <si>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</si>
  <si>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</si>
  <si>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</si>
  <si>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</si>
  <si>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</si>
  <si>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</si>
  <si>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</si>
  <si>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</si>
  <si>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</si>
  <si>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</si>
  <si>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</si>
  <si>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</si>
  <si>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</si>
  <si>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</si>
  <si>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</si>
  <si>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</si>
  <si>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</si>
  <si>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</si>
  <si>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</si>
  <si>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</si>
  <si>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</si>
  <si>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</si>
  <si>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</si>
  <si>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</si>
  <si>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</si>
  <si>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</si>
  <si>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</si>
  <si>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</si>
  <si>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</si>
  <si>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</si>
  <si>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</si>
  <si>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</si>
  <si>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</si>
  <si>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</si>
  <si>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</si>
  <si>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</si>
  <si>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</si>
  <si>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</si>
  <si>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</si>
  <si>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</si>
  <si>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</si>
  <si>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</si>
  <si>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</si>
  <si>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</si>
  <si>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</si>
  <si>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</si>
  <si>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</si>
  <si>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</si>
  <si>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</si>
  <si>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</si>
  <si>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</si>
  <si>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</si>
  <si>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</si>
  <si>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</si>
  <si>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</si>
  <si>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</si>
  <si>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</si>
  <si>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</si>
  <si>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</si>
  <si>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</si>
  <si>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</si>
  <si>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</si>
  <si>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</si>
  <si>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</si>
  <si>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</si>
  <si>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</si>
  <si>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</si>
  <si>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</si>
  <si>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</si>
  <si>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</si>
  <si>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</si>
  <si>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</si>
  <si>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</si>
  <si>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</si>
  <si>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</si>
  <si>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</si>
  <si>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</si>
  <si>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</si>
  <si>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</si>
  <si>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</si>
  <si>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</si>
  <si>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</si>
  <si>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</si>
  <si>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</si>
  <si>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</si>
  <si>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</si>
  <si>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</si>
  <si>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</si>
  <si>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</si>
  <si>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</si>
  <si>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</si>
  <si>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</si>
  <si>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</si>
  <si>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</si>
  <si>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</si>
  <si>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</si>
  <si>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</si>
  <si>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</si>
  <si>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</si>
  <si>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</si>
  <si>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</si>
  <si>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</si>
  <si>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</si>
  <si>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</si>
  <si>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</si>
  <si>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</si>
  <si>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</si>
  <si>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</si>
  <si>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</si>
  <si>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</si>
  <si>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</si>
  <si>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</si>
  <si>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</si>
  <si>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</si>
  <si>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</si>
  <si>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</si>
  <si>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</si>
  <si>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</si>
  <si>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</si>
  <si>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</si>
  <si>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</si>
  <si>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</si>
  <si>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</si>
  <si>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</si>
  <si>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</si>
  <si>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</si>
  <si>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</si>
  <si>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</si>
  <si>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</si>
  <si>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</si>
  <si>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</si>
  <si>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</si>
  <si>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</si>
  <si>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</si>
  <si>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</si>
  <si>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</si>
  <si>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</si>
  <si>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</si>
  <si>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</si>
  <si>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</si>
  <si>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</si>
  <si>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</si>
  <si>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</si>
  <si>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</si>
  <si>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</si>
  <si>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</si>
  <si>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</si>
  <si>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</si>
  <si>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</si>
  <si>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</si>
  <si>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</si>
  <si>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</si>
  <si>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</si>
  <si>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</si>
  <si>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</si>
  <si>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</si>
  <si>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</si>
  <si>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</si>
  <si>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</si>
  <si>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</si>
  <si>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</si>
  <si>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</si>
  <si>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</si>
  <si>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</si>
  <si>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</si>
  <si>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</si>
  <si>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</si>
  <si>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</si>
  <si>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</si>
  <si>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</si>
  <si>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</si>
  <si>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</si>
  <si>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</si>
  <si>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</si>
  <si>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</si>
  <si>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</si>
  <si>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</si>
  <si>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</si>
  <si>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</si>
  <si>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</si>
  <si>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</si>
  <si>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</si>
  <si>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</si>
  <si>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</si>
  <si>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</si>
  <si>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</si>
  <si>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</si>
  <si>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</si>
  <si>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</si>
  <si>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</si>
  <si>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</si>
  <si>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</si>
  <si>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</si>
  <si>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</si>
  <si>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</si>
  <si>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</si>
  <si>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</si>
  <si>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</si>
  <si>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</si>
  <si>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</si>
  <si>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</si>
  <si>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</si>
  <si>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</si>
  <si>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</si>
  <si>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</si>
  <si>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</si>
  <si>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</si>
  <si>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</si>
  <si>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</si>
  <si>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</si>
  <si>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</si>
  <si>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</si>
  <si>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</si>
  <si>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</si>
  <si>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</si>
  <si>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</si>
  <si>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</si>
  <si>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</si>
  <si>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</si>
  <si>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</si>
  <si>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</si>
  <si>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</si>
  <si>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</si>
  <si>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</si>
  <si>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</si>
  <si>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</si>
  <si>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</si>
  <si>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</si>
  <si>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</si>
  <si>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</si>
  <si>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</si>
  <si>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</si>
  <si>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</si>
  <si>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</si>
  <si>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</si>
  <si>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</si>
  <si>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</si>
  <si>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</si>
  <si>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</si>
  <si>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</si>
  <si>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</si>
  <si>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</si>
  <si>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</si>
  <si>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</si>
  <si>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</si>
  <si>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</si>
  <si>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</si>
  <si>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</si>
  <si>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</si>
  <si>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</si>
  <si>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</si>
  <si>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</si>
  <si>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</si>
  <si>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</si>
  <si>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</si>
  <si>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</si>
  <si>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</si>
  <si>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</si>
  <si>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</si>
  <si>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</si>
  <si>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</si>
  <si>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</si>
  <si>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</si>
  <si>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</si>
  <si>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</si>
  <si>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</si>
  <si>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</si>
  <si>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</si>
  <si>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</si>
  <si>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</si>
  <si>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</si>
  <si>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</si>
  <si>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</si>
  <si>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</si>
  <si>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</si>
  <si>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</si>
  <si>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</si>
  <si>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</si>
  <si>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</si>
  <si>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</si>
  <si>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</si>
  <si>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</si>
  <si>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</si>
  <si>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</si>
  <si>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</si>
  <si>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</si>
  <si>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</si>
  <si>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</si>
  <si>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</si>
  <si>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</si>
  <si>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</si>
  <si>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</si>
  <si>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</si>
  <si>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</si>
  <si>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</si>
  <si>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</si>
  <si>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</si>
  <si>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</si>
  <si>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</si>
  <si>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</si>
  <si>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</si>
  <si>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</si>
  <si>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</si>
  <si>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</si>
  <si>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</si>
  <si>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</si>
  <si>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</si>
  <si>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</si>
  <si>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</si>
  <si>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</si>
  <si>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</si>
  <si>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</si>
  <si>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</si>
  <si>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</si>
  <si>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</si>
  <si>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</si>
  <si>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</si>
  <si>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</si>
  <si>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</si>
  <si>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</si>
  <si>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</si>
  <si>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</si>
  <si>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</si>
  <si>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</si>
  <si>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</si>
  <si>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</si>
  <si>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</si>
  <si>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</si>
  <si>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</si>
  <si>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</si>
  <si>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</si>
  <si>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</si>
  <si>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</si>
  <si>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</si>
  <si>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</si>
  <si>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</si>
  <si>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</si>
  <si>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</si>
  <si>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</si>
  <si>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</si>
  <si>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</si>
  <si>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</si>
  <si>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</si>
  <si>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</si>
  <si>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</si>
  <si>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</si>
  <si>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</si>
  <si>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</si>
  <si>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</si>
  <si>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</si>
  <si>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</si>
  <si>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</si>
  <si>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</si>
  <si>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</si>
  <si>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</si>
  <si>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</si>
  <si>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</si>
  <si>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</si>
  <si>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</si>
  <si>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</si>
  <si>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</si>
  <si>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</si>
  <si>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</si>
  <si>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</si>
  <si>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</si>
  <si>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</si>
  <si>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</si>
  <si>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</si>
  <si>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</si>
  <si>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</si>
  <si>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</si>
  <si>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</si>
  <si>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</si>
  <si>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</si>
  <si>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</si>
  <si>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</si>
  <si>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</si>
  <si>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</si>
  <si>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</si>
  <si>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</si>
  <si>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</si>
  <si>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</si>
  <si>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</si>
  <si>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</si>
  <si>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</si>
  <si>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</si>
  <si>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</si>
  <si>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</si>
  <si>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</si>
  <si>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</si>
  <si>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</si>
  <si>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</si>
  <si>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</si>
  <si>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</si>
  <si>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</si>
  <si>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</si>
  <si>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</si>
  <si>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</si>
  <si>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</si>
  <si>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</si>
  <si>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</si>
  <si>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</si>
  <si>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</si>
  <si>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</si>
  <si>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</si>
  <si>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</si>
  <si>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</si>
  <si>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</si>
  <si>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</si>
  <si>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</si>
  <si>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</si>
  <si>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</si>
  <si>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</si>
  <si>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</si>
  <si>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</si>
  <si>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</si>
  <si>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</si>
  <si>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</si>
  <si>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</si>
  <si>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</si>
  <si>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</si>
  <si>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</si>
  <si>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</si>
  <si>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</si>
  <si>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</si>
  <si>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</si>
  <si>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</si>
  <si>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</si>
  <si>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</si>
  <si>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</si>
  <si>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</si>
  <si>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</si>
  <si>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</si>
  <si>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</si>
  <si>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</si>
  <si>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</si>
  <si>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</si>
  <si>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</si>
  <si>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</si>
  <si>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</si>
  <si>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</si>
  <si>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</si>
  <si>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</si>
  <si>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</si>
  <si>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</si>
  <si>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</si>
  <si>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</si>
  <si>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</si>
  <si>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</si>
  <si>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</si>
  <si>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</si>
  <si>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</si>
  <si>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</si>
  <si>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</si>
  <si>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</si>
  <si>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</si>
  <si>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</si>
  <si>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</si>
  <si>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</si>
  <si>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</si>
  <si>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</si>
  <si>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</si>
  <si>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</si>
  <si>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</si>
  <si>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</si>
  <si>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</si>
  <si>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</si>
  <si>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</si>
  <si>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</si>
  <si>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</si>
  <si>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</si>
  <si>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</si>
  <si>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</si>
  <si>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</si>
  <si>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</si>
  <si>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</si>
  <si>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</si>
  <si>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</si>
  <si>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</si>
  <si>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</si>
  <si>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</si>
  <si>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</si>
  <si>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</si>
  <si>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</si>
  <si>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</si>
  <si>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</si>
  <si>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</si>
  <si>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</si>
  <si>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</si>
  <si>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</si>
  <si>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</si>
  <si>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</si>
  <si>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</si>
  <si>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</si>
  <si>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</si>
  <si>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</si>
  <si>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</si>
  <si>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</si>
  <si>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</si>
  <si>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</si>
  <si>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</si>
  <si>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</si>
  <si>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</si>
  <si>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</si>
  <si>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</si>
  <si>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</si>
  <si>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</si>
  <si>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</si>
  <si>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</si>
  <si>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</si>
  <si>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</si>
  <si>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</si>
  <si>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</si>
  <si>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</si>
  <si>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</si>
  <si>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</si>
  <si>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</si>
  <si>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</si>
  <si>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</si>
  <si>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</si>
  <si>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</si>
  <si>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</si>
  <si>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</si>
  <si>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</si>
  <si>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</si>
  <si>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</si>
  <si>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</si>
  <si>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</si>
  <si>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</si>
  <si>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</si>
  <si>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</si>
  <si>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</si>
  <si>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</si>
  <si>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</si>
  <si>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</si>
  <si>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</si>
  <si>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</si>
  <si>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</si>
  <si>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</si>
  <si>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</si>
  <si>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</si>
  <si>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</si>
  <si>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</si>
  <si>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</si>
  <si>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</si>
  <si>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</si>
  <si>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</si>
  <si>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</si>
  <si>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</si>
  <si>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</si>
  <si>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</si>
  <si>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</si>
  <si>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</si>
  <si>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</si>
  <si>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</si>
  <si>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</si>
  <si>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</si>
  <si>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</si>
  <si>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</si>
  <si>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</si>
  <si>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</si>
  <si>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</si>
  <si>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</si>
  <si>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</si>
  <si>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</si>
  <si>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</si>
  <si>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</si>
  <si>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</si>
  <si>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</si>
  <si>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</si>
  <si>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</si>
  <si>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</si>
  <si>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</si>
  <si>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</si>
  <si>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</si>
  <si>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</si>
  <si>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</si>
  <si>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</si>
  <si>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</si>
  <si>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</si>
  <si>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</si>
  <si>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</si>
  <si>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</si>
  <si>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</si>
  <si>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</si>
  <si>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</si>
  <si>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</si>
  <si>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</si>
  <si>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</si>
  <si>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</si>
  <si>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</si>
  <si>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</si>
  <si>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</si>
  <si>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</si>
  <si>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</si>
  <si>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</si>
  <si>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</si>
  <si>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</si>
  <si>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</si>
  <si>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</si>
  <si>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</si>
  <si>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</si>
  <si>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</si>
  <si>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</si>
  <si>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</si>
  <si>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</si>
  <si>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</si>
  <si>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</si>
  <si>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</si>
  <si>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</si>
  <si>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</si>
  <si>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</si>
  <si>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</si>
  <si>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</si>
  <si>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</si>
  <si>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</si>
  <si>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</si>
  <si>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</si>
  <si>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</si>
  <si>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</si>
  <si>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</si>
  <si>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</si>
  <si>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</si>
  <si>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</si>
  <si>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</si>
  <si>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</si>
  <si>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</si>
  <si>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</si>
  <si>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</si>
  <si>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</si>
  <si>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</si>
  <si>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</si>
  <si>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</si>
  <si>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</si>
  <si>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</si>
  <si>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</si>
  <si>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</si>
  <si>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</si>
  <si>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</si>
  <si>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</si>
  <si>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</si>
  <si>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</si>
  <si>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</si>
  <si>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</si>
  <si>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</si>
  <si>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</si>
  <si>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</si>
  <si>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</si>
  <si>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</si>
  <si>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</si>
  <si>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</si>
  <si>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</si>
  <si>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</si>
  <si>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</si>
  <si>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</si>
  <si>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</si>
  <si>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</si>
  <si>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</si>
  <si>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</si>
  <si>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</si>
  <si>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</si>
  <si>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</si>
  <si>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</si>
  <si>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</si>
  <si>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</si>
  <si>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</si>
  <si>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</si>
  <si>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</si>
  <si>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</si>
  <si>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</si>
  <si>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</si>
  <si>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</si>
  <si>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</si>
  <si>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</si>
  <si>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</si>
  <si>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</si>
  <si>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</si>
  <si>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</si>
  <si>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</si>
  <si>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</si>
  <si>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</si>
  <si>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</si>
  <si>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</si>
  <si>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</si>
  <si>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</si>
  <si>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</si>
  <si>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</si>
  <si>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</si>
  <si>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</si>
  <si>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</si>
  <si>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</si>
  <si>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</si>
  <si>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</si>
  <si>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</si>
  <si>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</si>
  <si>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</si>
  <si>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</si>
  <si>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</si>
  <si>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</si>
  <si>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</si>
  <si>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</si>
  <si>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</si>
  <si>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</si>
  <si>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</si>
  <si>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</si>
  <si>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</si>
  <si>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</si>
  <si>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</si>
  <si>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</si>
  <si>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</si>
  <si>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</si>
  <si>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</si>
  <si>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</si>
  <si>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</si>
  <si>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</si>
  <si>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</si>
  <si>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</si>
  <si>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</si>
  <si>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</si>
  <si>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</si>
  <si>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</si>
  <si>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</si>
  <si>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</si>
  <si>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</si>
  <si>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</si>
  <si>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</si>
  <si>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</si>
  <si>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</si>
  <si>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</si>
  <si>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</si>
  <si>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</si>
  <si>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</si>
  <si>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</si>
  <si>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</si>
  <si>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</si>
  <si>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</si>
  <si>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</si>
  <si>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</si>
  <si>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</si>
  <si>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</si>
  <si>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</si>
  <si>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</si>
  <si>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</si>
  <si>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</si>
  <si>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</si>
  <si>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</si>
  <si>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</si>
  <si>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</si>
  <si>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</si>
  <si>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</si>
  <si>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</si>
  <si>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</si>
  <si>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</si>
  <si>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</si>
  <si>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</si>
  <si>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</si>
  <si>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</si>
  <si>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</si>
  <si>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</si>
  <si>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</si>
  <si>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</si>
  <si>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</si>
  <si>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</si>
  <si>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</si>
  <si>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</si>
  <si>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</si>
  <si>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</si>
  <si>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</si>
  <si>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</si>
  <si>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</si>
  <si>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</si>
  <si>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</si>
  <si>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</si>
  <si>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</si>
  <si>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</si>
  <si>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</si>
  <si>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</si>
  <si>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</si>
  <si>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</si>
  <si>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</si>
  <si>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</si>
  <si>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</si>
  <si>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</si>
  <si>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</si>
  <si>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</si>
  <si>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</si>
  <si>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</si>
  <si>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</si>
  <si>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</si>
  <si>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</si>
  <si>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</si>
  <si>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</si>
  <si>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</si>
  <si>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</si>
  <si>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</si>
  <si>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</si>
  <si>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</si>
  <si>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</si>
  <si>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</si>
  <si>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</si>
  <si>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</si>
  <si>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</si>
  <si>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</si>
  <si>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</si>
  <si>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</si>
  <si>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</si>
  <si>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</si>
  <si>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</si>
  <si>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</si>
  <si>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</si>
  <si>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</si>
  <si>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</si>
  <si>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</si>
  <si>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</si>
  <si>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</si>
  <si>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</si>
  <si>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</si>
  <si>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</si>
  <si>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</si>
  <si>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</si>
  <si>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</si>
  <si>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</si>
  <si>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</si>
  <si>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</si>
  <si>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</si>
  <si>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</si>
  <si>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</si>
  <si>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</si>
  <si>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</si>
  <si>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</si>
  <si>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</si>
  <si>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</si>
  <si>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</si>
  <si>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</si>
  <si>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</si>
  <si>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</si>
  <si>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</si>
  <si>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</si>
  <si>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</si>
  <si>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</si>
  <si>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</si>
  <si>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</si>
  <si>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</si>
  <si>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</si>
  <si>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</si>
  <si>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</si>
  <si>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</si>
  <si>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</si>
  <si>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</si>
  <si>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</si>
  <si>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</si>
  <si>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</si>
  <si>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</si>
  <si>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</si>
  <si>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</si>
  <si>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</si>
  <si>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</si>
  <si>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</si>
  <si>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</si>
  <si>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</si>
  <si>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</si>
  <si>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</si>
  <si>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</si>
  <si>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</si>
  <si>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</si>
  <si>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</si>
  <si>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</si>
  <si>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</si>
  <si>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</si>
  <si>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</si>
  <si>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</si>
  <si>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</si>
  <si>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</si>
  <si>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</si>
  <si>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</si>
  <si>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</si>
  <si>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</si>
  <si>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</si>
  <si>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</si>
  <si>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</si>
  <si>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</si>
  <si>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</si>
  <si>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</si>
  <si>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</si>
  <si>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</si>
  <si>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</si>
  <si>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</si>
  <si>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</si>
  <si>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</si>
  <si>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</si>
  <si>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</si>
  <si>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</si>
  <si>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</si>
  <si>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</si>
  <si>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</si>
  <si>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</si>
  <si>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</si>
  <si>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</si>
  <si>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</si>
  <si>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</si>
  <si>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</si>
  <si>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</si>
  <si>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</si>
  <si>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</si>
  <si>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</si>
  <si>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</si>
  <si>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</si>
  <si>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</si>
  <si>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</si>
  <si>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</si>
  <si>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</si>
  <si>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</si>
  <si>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</si>
  <si>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</si>
  <si>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</si>
  <si>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</si>
  <si>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</si>
  <si>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</si>
  <si>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</si>
  <si>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</si>
  <si>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</si>
  <si>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</si>
  <si>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</si>
  <si>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</si>
  <si>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</si>
  <si>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</si>
  <si>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</si>
  <si>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</si>
  <si>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</si>
  <si>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</si>
  <si>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</si>
  <si>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</si>
  <si>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</si>
  <si>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</si>
  <si>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</si>
  <si>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</si>
  <si>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</si>
  <si>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</si>
  <si>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</si>
  <si>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</si>
  <si>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</si>
  <si>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</si>
  <si>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</si>
  <si>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</si>
  <si>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</si>
  <si>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</si>
  <si>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</si>
  <si>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</si>
  <si>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</si>
  <si>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</si>
  <si>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</si>
  <si>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</si>
  <si>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</si>
  <si>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</si>
  <si>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</si>
  <si>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</si>
  <si>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</si>
  <si>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</si>
  <si>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</si>
  <si>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</si>
  <si>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</si>
  <si>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</si>
  <si>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</si>
  <si>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</si>
  <si>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</si>
  <si>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</si>
  <si>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</si>
  <si>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</si>
  <si>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</si>
  <si>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</si>
  <si>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</si>
  <si>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</si>
  <si>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</si>
  <si>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</si>
  <si>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</si>
  <si>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</si>
  <si>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</si>
  <si>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</si>
  <si>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</si>
  <si>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</si>
  <si>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</si>
  <si>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</si>
  <si>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</si>
  <si>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</si>
  <si>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</si>
  <si>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</si>
  <si>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</si>
  <si>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</si>
  <si>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</si>
  <si>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</si>
  <si>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</si>
  <si>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</si>
  <si>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</si>
  <si>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</si>
  <si>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</si>
  <si>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</si>
  <si>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</si>
  <si>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</si>
  <si>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</si>
  <si>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</si>
  <si>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</si>
  <si>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</si>
  <si>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</si>
  <si>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</si>
  <si>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</si>
  <si>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</si>
  <si>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</si>
  <si>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</si>
  <si>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</si>
  <si>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</si>
  <si>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</si>
  <si>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</si>
  <si>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</si>
  <si>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</si>
  <si>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</si>
  <si>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</si>
  <si>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</si>
  <si>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</si>
  <si>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</si>
  <si>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</si>
  <si>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</si>
  <si>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</si>
  <si>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</si>
  <si>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</si>
  <si>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</si>
  <si>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</si>
  <si>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</si>
  <si>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</si>
  <si>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</si>
  <si>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</si>
  <si>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</si>
  <si>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</si>
  <si>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</si>
  <si>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</si>
  <si>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</si>
  <si>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</si>
  <si>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</si>
  <si>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</si>
  <si>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</si>
  <si>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</si>
  <si>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</si>
  <si>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</si>
  <si>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</si>
  <si>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</si>
  <si>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</si>
  <si>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</si>
  <si>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</si>
  <si>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</si>
  <si>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</si>
  <si>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</si>
  <si>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</si>
  <si>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</si>
  <si>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</si>
  <si>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</si>
  <si>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</si>
  <si>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</si>
  <si>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</si>
  <si>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</si>
  <si>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</si>
  <si>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</si>
  <si>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</si>
  <si>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</si>
  <si>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</si>
  <si>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</si>
  <si>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</si>
  <si>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</si>
  <si>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</si>
  <si>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</si>
  <si>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</si>
  <si>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</si>
  <si>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</si>
  <si>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</si>
  <si>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</si>
  <si>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</si>
  <si>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</si>
  <si>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</si>
  <si>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</si>
  <si>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</si>
  <si>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</si>
  <si>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</si>
  <si>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</si>
  <si>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</si>
  <si>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</si>
  <si>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</si>
  <si>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</si>
  <si>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</si>
  <si>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</si>
  <si>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</si>
  <si>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</si>
  <si>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</si>
  <si>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</si>
  <si>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</si>
  <si>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</si>
  <si>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</si>
  <si>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</si>
  <si>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</si>
  <si>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</si>
  <si>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</si>
  <si>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</si>
  <si>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</si>
  <si>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</si>
  <si>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</si>
  <si>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</si>
  <si>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</si>
  <si>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</si>
  <si>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</si>
  <si>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</si>
  <si>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</si>
  <si>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</si>
  <si>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</si>
  <si>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</si>
  <si>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</si>
  <si>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</si>
  <si>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</si>
  <si>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</si>
  <si>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</si>
  <si>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</si>
  <si>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</si>
  <si>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</si>
  <si>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</si>
  <si>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</si>
  <si>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</si>
  <si>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</si>
  <si>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</si>
  <si>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</si>
  <si>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</si>
  <si>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</si>
  <si>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</si>
  <si>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</si>
  <si>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</si>
  <si>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</si>
  <si>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</si>
  <si>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</si>
  <si>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</si>
  <si>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</si>
  <si>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</si>
  <si>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</si>
  <si>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</si>
  <si>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</si>
  <si>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</si>
  <si>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</si>
  <si>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</si>
  <si>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</si>
  <si>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</si>
  <si>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</si>
  <si>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</si>
  <si>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</si>
  <si>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</si>
  <si>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</si>
  <si>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</si>
  <si>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</si>
  <si>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</si>
  <si>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</si>
  <si>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</si>
  <si>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</si>
  <si>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</si>
  <si>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</si>
  <si>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</si>
  <si>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</si>
  <si>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</si>
  <si>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</si>
  <si>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</si>
  <si>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</si>
  <si>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</si>
  <si>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</si>
  <si>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</si>
  <si>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</si>
  <si>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</si>
  <si>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</si>
  <si>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</si>
  <si>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</si>
  <si>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</si>
  <si>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</si>
  <si>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</si>
  <si>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</si>
  <si>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</si>
  <si>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</si>
  <si>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</si>
  <si>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</si>
  <si>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</si>
  <si>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</si>
  <si>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</si>
  <si>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</si>
  <si>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</si>
  <si>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</si>
  <si>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</si>
  <si>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</si>
  <si>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</si>
  <si>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</si>
  <si>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</si>
  <si>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</si>
  <si>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</si>
  <si>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</si>
  <si>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</si>
  <si>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</si>
  <si>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</si>
  <si>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</si>
  <si>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</si>
  <si>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</si>
  <si>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</si>
  <si>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</si>
  <si>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</si>
  <si>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</si>
  <si>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</si>
  <si>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</si>
  <si>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</si>
  <si>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</si>
  <si>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</si>
  <si>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</si>
  <si>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</si>
  <si>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</si>
  <si>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</si>
  <si>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</si>
  <si>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</si>
  <si>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</si>
  <si>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</si>
  <si>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</si>
  <si>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</si>
  <si>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</si>
  <si>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</si>
  <si>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</si>
  <si>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</si>
  <si>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</si>
  <si>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</si>
  <si>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</si>
  <si>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</si>
  <si>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</si>
  <si>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</si>
  <si>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</si>
  <si>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</si>
  <si>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</si>
  <si>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</si>
  <si>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</si>
  <si>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</si>
  <si>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</si>
  <si>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</si>
  <si>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</si>
  <si>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</si>
  <si>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</si>
  <si>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</si>
  <si>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</si>
  <si>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</si>
  <si>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</si>
  <si>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</si>
  <si>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</si>
  <si>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</si>
  <si>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</si>
  <si>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</si>
  <si>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</si>
  <si>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</si>
  <si>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</si>
  <si>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</si>
  <si>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</si>
  <si>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</si>
  <si>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</si>
  <si>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</si>
  <si>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</si>
  <si>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</si>
  <si>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</si>
  <si>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</si>
  <si>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</si>
  <si>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</si>
  <si>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</si>
  <si>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</si>
  <si>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</si>
  <si>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</si>
  <si>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</si>
  <si>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</si>
  <si>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</si>
  <si>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</si>
  <si>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</si>
  <si>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</si>
  <si>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</si>
  <si>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</si>
  <si>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</si>
  <si>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</si>
  <si>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</si>
  <si>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</si>
  <si>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</si>
  <si>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</si>
  <si>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</si>
  <si>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</si>
  <si>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</si>
  <si>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</si>
  <si>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</si>
  <si>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</si>
  <si>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</si>
  <si>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</si>
  <si>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</si>
  <si>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</si>
  <si>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</si>
  <si>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</si>
  <si>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</si>
  <si>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</si>
  <si>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</si>
  <si>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</si>
  <si>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</si>
  <si>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</si>
  <si>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</si>
  <si>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</si>
  <si>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</si>
  <si>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</si>
  <si>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</si>
  <si>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</si>
  <si>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</si>
  <si>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</si>
  <si>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</si>
  <si>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</si>
  <si>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</si>
  <si>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</si>
  <si>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</si>
  <si>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</si>
  <si>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</si>
  <si>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</si>
  <si>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</si>
  <si>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</si>
  <si>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</si>
  <si>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</si>
  <si>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</si>
  <si>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</si>
  <si>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</si>
  <si>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</si>
  <si>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</si>
  <si>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</si>
  <si>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</si>
  <si>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</si>
  <si>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</si>
  <si>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</si>
  <si>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</si>
  <si>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</si>
  <si>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</si>
  <si>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</si>
  <si>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</si>
  <si>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</si>
  <si>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</si>
  <si>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</si>
  <si>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</si>
  <si>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</si>
  <si>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</si>
  <si>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</si>
  <si>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</si>
  <si>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</si>
  <si>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</si>
  <si>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</si>
  <si>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</si>
  <si>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</si>
  <si>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</si>
  <si>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</si>
  <si>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</si>
  <si>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</si>
  <si>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</si>
  <si>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</si>
  <si>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</si>
  <si>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</si>
  <si>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</si>
  <si>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</si>
  <si>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</si>
  <si>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</si>
  <si>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</si>
  <si>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</si>
  <si>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</si>
  <si>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</si>
  <si>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</si>
  <si>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</si>
  <si>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</si>
  <si>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</si>
  <si>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</si>
  <si>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</si>
  <si>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</si>
  <si>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</si>
  <si>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</si>
  <si>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</si>
  <si>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</si>
  <si>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</si>
  <si>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</si>
  <si>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</si>
  <si>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</si>
  <si>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</si>
  <si>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</si>
  <si>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</si>
  <si>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</si>
  <si>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</si>
  <si>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</si>
  <si>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</si>
  <si>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</si>
  <si>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</si>
  <si>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</si>
  <si>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</si>
  <si>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</si>
  <si>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</si>
  <si>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</si>
  <si>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</si>
  <si>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</si>
  <si>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</si>
  <si>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</si>
  <si>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</si>
  <si>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</si>
  <si>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</si>
  <si>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</si>
  <si>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</si>
  <si>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</si>
  <si>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</si>
  <si>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</si>
  <si>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</si>
  <si>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</si>
  <si>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</si>
  <si>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</si>
  <si>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</si>
  <si>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</si>
  <si>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</si>
  <si>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</si>
  <si>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</si>
  <si>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</si>
  <si>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</si>
  <si>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</si>
  <si>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</si>
  <si>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</si>
  <si>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</si>
  <si>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</si>
  <si>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</si>
  <si>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</si>
  <si>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</si>
  <si>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</si>
  <si>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</si>
  <si>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</si>
  <si>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</si>
  <si>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</si>
  <si>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</si>
  <si>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</si>
  <si>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</si>
  <si>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</si>
  <si>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</si>
  <si>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</si>
  <si>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</si>
  <si>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</si>
  <si>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</si>
  <si>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</si>
  <si>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</si>
  <si>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</si>
  <si>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</si>
  <si>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</si>
  <si>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</si>
  <si>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</si>
  <si>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</si>
  <si>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</si>
  <si>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</si>
  <si>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</si>
  <si>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</si>
  <si>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</si>
  <si>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</si>
  <si>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</si>
  <si>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</si>
  <si>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</si>
  <si>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</si>
  <si>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</si>
  <si>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</si>
  <si>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</si>
  <si>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</si>
  <si>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</si>
  <si>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</si>
  <si>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</si>
  <si>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</si>
  <si>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</si>
  <si>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</si>
  <si>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</si>
  <si>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</si>
  <si>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</si>
  <si>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</si>
  <si>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</si>
  <si>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</si>
  <si>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</si>
  <si>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</si>
  <si>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</si>
  <si>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</si>
  <si>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</si>
  <si>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</si>
  <si>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</si>
  <si>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</si>
  <si>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</si>
  <si>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</si>
  <si>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</si>
  <si>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</si>
  <si>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</si>
  <si>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</si>
  <si>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</si>
  <si>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</si>
  <si>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</si>
  <si>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</si>
  <si>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</si>
  <si>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</si>
  <si>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</si>
  <si>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</si>
  <si>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</si>
  <si>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</si>
  <si>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</si>
  <si>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</si>
  <si>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</si>
  <si>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</si>
  <si>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</si>
  <si>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</si>
  <si>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</si>
  <si>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</si>
  <si>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</si>
  <si>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</si>
  <si>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</si>
  <si>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</si>
  <si>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</si>
  <si>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</si>
  <si>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</si>
  <si>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</si>
  <si>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</si>
  <si>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</si>
  <si>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</si>
  <si>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</si>
  <si>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</si>
  <si>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</si>
  <si>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</si>
  <si>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</si>
  <si>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</si>
  <si>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</si>
  <si>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</si>
  <si>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</si>
  <si>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</si>
  <si>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</si>
  <si>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</si>
  <si>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</si>
  <si>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</si>
  <si>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</si>
  <si>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</si>
  <si>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</si>
  <si>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</si>
  <si>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</si>
  <si>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</si>
  <si>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</si>
  <si>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</si>
  <si>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</si>
  <si>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</si>
  <si>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</si>
  <si>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</si>
  <si>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</si>
  <si>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</si>
  <si>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</si>
  <si>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</si>
  <si>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</si>
  <si>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</si>
  <si>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</si>
  <si>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</si>
  <si>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</si>
  <si>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</si>
  <si>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</si>
  <si>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</si>
  <si>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</si>
  <si>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</si>
  <si>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</si>
  <si>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</si>
  <si>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</si>
  <si>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</si>
  <si>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</si>
  <si>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</si>
  <si>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</si>
  <si>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</si>
  <si>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</si>
  <si>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</si>
  <si>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</si>
  <si>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</si>
  <si>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</si>
  <si>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</si>
  <si>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</si>
  <si>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</si>
  <si>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</si>
  <si>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</si>
  <si>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</si>
  <si>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</si>
  <si>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</si>
  <si>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</si>
  <si>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</si>
  <si>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</si>
  <si>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</si>
  <si>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</si>
  <si>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</si>
  <si>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</si>
  <si>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</si>
  <si>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</si>
  <si>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</si>
  <si>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</si>
  <si>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</si>
  <si>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</si>
  <si>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</si>
  <si>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</si>
  <si>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</si>
  <si>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</si>
  <si>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</si>
  <si>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</si>
  <si>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</si>
  <si>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</si>
  <si>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</si>
  <si>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</si>
  <si>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</si>
  <si>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</si>
  <si>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</si>
  <si>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</si>
  <si>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</si>
  <si>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</si>
  <si>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</si>
  <si>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</si>
  <si>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</si>
  <si>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</si>
  <si>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</si>
  <si>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</si>
  <si>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</si>
  <si>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</si>
  <si>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</si>
  <si>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</si>
  <si>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</si>
  <si>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</si>
  <si>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</si>
  <si>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</si>
  <si>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</si>
  <si>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</si>
  <si>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</si>
  <si>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</si>
  <si>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</si>
  <si>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</si>
  <si>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</si>
  <si>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</si>
  <si>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</si>
  <si>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</si>
  <si>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</si>
  <si>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</si>
  <si>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</si>
  <si>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</si>
  <si>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</si>
  <si>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</si>
  <si>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</si>
  <si>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</si>
  <si>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</si>
  <si>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</si>
  <si>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</si>
  <si>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</si>
  <si>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</si>
  <si>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</si>
  <si>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</si>
  <si>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</si>
  <si>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</si>
  <si>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</si>
  <si>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</si>
  <si>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</si>
  <si>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</si>
  <si>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</si>
  <si>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</si>
  <si>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</si>
  <si>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</si>
  <si>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</si>
  <si>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</si>
  <si>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</si>
  <si>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</si>
  <si>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</si>
  <si>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</si>
  <si>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</si>
  <si>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</si>
  <si>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</si>
  <si>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</si>
  <si>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</si>
  <si>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</si>
  <si>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</si>
  <si>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</si>
  <si>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</si>
  <si>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</si>
  <si>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</si>
  <si>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</si>
  <si>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</si>
  <si>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</si>
  <si>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</si>
  <si>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</si>
  <si>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</si>
  <si>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</si>
  <si>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</si>
  <si>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</si>
  <si>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</si>
  <si>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</si>
  <si>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</si>
  <si>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</si>
  <si>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</si>
  <si>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</si>
  <si>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</si>
  <si>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</si>
  <si>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</si>
  <si>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</si>
  <si>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</si>
  <si>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</si>
  <si>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</si>
  <si>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</si>
  <si>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</si>
  <si>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</si>
  <si>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</si>
  <si>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</si>
  <si>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</si>
  <si>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</si>
  <si>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</si>
  <si>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</si>
  <si>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</si>
  <si>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</si>
  <si>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</si>
  <si>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</si>
  <si>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</si>
  <si>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</si>
  <si>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</si>
  <si>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</si>
  <si>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</si>
  <si>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</si>
  <si>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</si>
  <si>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</si>
  <si>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</si>
  <si>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</si>
  <si>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</si>
  <si>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</si>
  <si>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</si>
  <si>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</si>
  <si>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</si>
  <si>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</si>
  <si>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</si>
  <si>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</si>
  <si>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</si>
  <si>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</si>
  <si>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</si>
  <si>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</si>
  <si>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</si>
  <si>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</si>
  <si>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</si>
  <si>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</si>
  <si>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</si>
  <si>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</si>
  <si>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</si>
  <si>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</si>
  <si>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</si>
  <si>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</si>
  <si>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</si>
  <si>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</si>
  <si>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</si>
  <si>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</si>
  <si>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</si>
  <si>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</si>
  <si>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</si>
  <si>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</si>
  <si>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</si>
  <si>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</si>
  <si>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</si>
  <si>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</si>
  <si>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</si>
  <si>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</si>
  <si>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</si>
  <si>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</si>
  <si>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</si>
  <si>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</si>
  <si>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</si>
  <si>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</si>
  <si>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</si>
  <si>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</si>
  <si>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</si>
  <si>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</si>
  <si>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</si>
  <si>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</si>
  <si>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</si>
  <si>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</si>
  <si>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</si>
  <si>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</si>
  <si>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</si>
  <si>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</si>
  <si>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</si>
  <si>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</si>
  <si>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</si>
  <si>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</si>
  <si>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</si>
  <si>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</si>
  <si>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</si>
  <si>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</si>
  <si>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</si>
  <si>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</si>
  <si>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</si>
  <si>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</si>
  <si>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</si>
  <si>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</si>
  <si>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</si>
  <si>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</si>
  <si>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</si>
  <si>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</si>
  <si>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</si>
  <si>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</si>
  <si>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</si>
  <si>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</si>
  <si>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</si>
  <si>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</si>
  <si>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</si>
  <si>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</si>
  <si>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</si>
  <si>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</si>
  <si>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</si>
  <si>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</si>
  <si>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</si>
  <si>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</si>
  <si>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</si>
  <si>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</si>
  <si>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</si>
  <si>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</si>
  <si>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</si>
  <si>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</si>
  <si>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</si>
  <si>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</si>
  <si>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</si>
  <si>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</si>
  <si>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</si>
  <si>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</si>
  <si>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</si>
  <si>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</si>
  <si>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</si>
  <si>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</si>
  <si>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</si>
  <si>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</si>
  <si>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</si>
  <si>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</si>
  <si>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</si>
  <si>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</si>
  <si>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</si>
  <si>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</si>
  <si>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</si>
  <si>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</si>
  <si>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</si>
  <si>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</si>
  <si>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</si>
  <si>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</si>
  <si>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</si>
  <si>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</si>
  <si>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</si>
  <si>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</si>
  <si>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</si>
  <si>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</si>
  <si>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</si>
  <si>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</si>
  <si>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</si>
  <si>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</si>
  <si>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</si>
  <si>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</si>
  <si>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</si>
  <si>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</si>
  <si>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</si>
  <si>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</si>
  <si>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</si>
  <si>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</si>
  <si>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</si>
  <si>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</si>
  <si>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</si>
  <si>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</si>
  <si>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</si>
  <si>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</si>
  <si>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</si>
  <si>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</si>
  <si>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</si>
  <si>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</si>
  <si>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</si>
  <si>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</si>
  <si>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</si>
  <si>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</si>
  <si>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</si>
  <si>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</si>
  <si>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</si>
  <si>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</si>
  <si>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</si>
  <si>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</si>
  <si>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</si>
  <si>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</si>
  <si>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</si>
  <si>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</si>
  <si>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</si>
  <si>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</si>
  <si>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</si>
  <si>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</si>
  <si>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</si>
  <si>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</si>
  <si>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</si>
  <si>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</si>
  <si>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</si>
  <si>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</si>
  <si>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</si>
  <si>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</si>
  <si>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</si>
  <si>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</si>
  <si>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</si>
  <si>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</si>
  <si>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</si>
  <si>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</si>
  <si>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</si>
  <si>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</si>
  <si>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</si>
  <si>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</si>
  <si>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</si>
  <si>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</si>
  <si>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</si>
  <si>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</si>
  <si>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</si>
  <si>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</si>
  <si>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</si>
  <si>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</si>
  <si>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</si>
  <si>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</si>
  <si>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</si>
  <si>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</si>
  <si>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</si>
  <si>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</si>
  <si>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</si>
  <si>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</si>
  <si>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</si>
  <si>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</si>
  <si>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</si>
  <si>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</si>
  <si>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</si>
  <si>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</si>
  <si>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</si>
  <si>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</si>
  <si>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</si>
  <si>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</si>
  <si>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</si>
  <si>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</si>
  <si>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</si>
  <si>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</si>
  <si>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</si>
  <si>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</si>
  <si>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</si>
  <si>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</si>
  <si>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</si>
  <si>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</si>
  <si>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</si>
  <si>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</si>
  <si>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</si>
  <si>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</si>
  <si>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</si>
  <si>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</si>
  <si>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</si>
  <si>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</si>
  <si>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</si>
  <si>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</si>
  <si>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</si>
  <si>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</si>
  <si>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</si>
  <si>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</si>
  <si>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</si>
  <si>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</si>
  <si>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</si>
  <si>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</si>
  <si>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</si>
  <si>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</si>
  <si>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</si>
  <si>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</si>
  <si>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</si>
  <si>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</si>
  <si>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</si>
  <si>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</si>
  <si>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</si>
  <si>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</si>
  <si>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</si>
  <si>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</si>
  <si>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</si>
  <si>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</si>
  <si>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</si>
  <si>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</si>
  <si>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</si>
  <si>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</si>
  <si>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</si>
  <si>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</si>
  <si>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</si>
  <si>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</si>
  <si>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</si>
  <si>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</si>
  <si>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</si>
  <si>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</si>
  <si>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</si>
  <si>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</si>
  <si>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</si>
  <si>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</si>
  <si>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</si>
  <si>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</si>
  <si>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</si>
  <si>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</si>
  <si>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</si>
  <si>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</si>
  <si>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</si>
  <si>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</si>
  <si>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</si>
  <si>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</si>
  <si>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</si>
  <si>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</si>
  <si>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</si>
  <si>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</si>
  <si>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</si>
  <si>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</si>
  <si>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</si>
  <si>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</si>
  <si>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</si>
  <si>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</si>
  <si>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</si>
  <si>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</si>
  <si>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</si>
  <si>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</si>
  <si>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</si>
  <si>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</si>
  <si>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</si>
  <si>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</si>
  <si>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</si>
  <si>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</si>
  <si>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</si>
  <si>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</si>
  <si>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</si>
  <si>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</si>
  <si>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</si>
  <si>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</si>
  <si>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</si>
  <si>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</si>
  <si>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</si>
  <si>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</si>
  <si>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</si>
  <si>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</si>
  <si>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</si>
  <si>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</si>
  <si>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</si>
  <si>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</si>
  <si>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</si>
  <si>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</si>
  <si>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</si>
  <si>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</si>
  <si>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</si>
  <si>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</si>
  <si>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</si>
  <si>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</si>
  <si>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</si>
  <si>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</si>
  <si>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</si>
  <si>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</si>
  <si>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</si>
  <si>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</si>
  <si>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</si>
  <si>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</si>
  <si>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</si>
  <si>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</si>
  <si>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</si>
  <si>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</si>
  <si>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</si>
  <si>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</si>
  <si>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</si>
  <si>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</si>
  <si>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</si>
  <si>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</si>
  <si>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</si>
  <si>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</si>
  <si>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</si>
  <si>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</si>
  <si>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</si>
  <si>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</si>
  <si>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</si>
  <si>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</si>
  <si>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</si>
  <si>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</si>
  <si>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</si>
  <si>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</si>
  <si>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</si>
  <si>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</si>
  <si>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</si>
  <si>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</si>
  <si>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</si>
  <si>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</si>
  <si>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</si>
  <si>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</si>
  <si>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</si>
  <si>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</si>
  <si>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</si>
  <si>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</si>
  <si>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</si>
  <si>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</si>
  <si>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</si>
  <si>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</si>
  <si>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</si>
  <si>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</si>
  <si>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</si>
  <si>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</si>
  <si>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</si>
  <si>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</si>
  <si>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</si>
  <si>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</si>
  <si>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</si>
  <si>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</si>
  <si>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</si>
  <si>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</si>
  <si>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</si>
  <si>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</si>
  <si>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</si>
  <si>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</si>
  <si>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</si>
  <si>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</si>
  <si>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</si>
  <si>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</si>
  <si>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</si>
  <si>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</si>
  <si>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</si>
  <si>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</si>
  <si>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</si>
  <si>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</si>
  <si>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</si>
  <si>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</si>
  <si>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</si>
  <si>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</si>
  <si>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</si>
  <si>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</si>
  <si>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</si>
  <si>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</si>
  <si>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PCM-20251009-00001775</t>
  </si>
  <si>
    <t>EM team near site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</si>
  <si>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</si>
  <si>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</si>
  <si>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</si>
  <si>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</si>
  <si>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</si>
  <si>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</si>
  <si>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</si>
  <si>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</si>
  <si>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</si>
  <si>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</si>
  <si>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</si>
  <si>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</si>
  <si>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</si>
  <si>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</si>
  <si>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</si>
  <si>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</si>
  <si>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</si>
  <si>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</si>
  <si>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</si>
  <si>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</si>
  <si>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</si>
  <si>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</si>
  <si>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</si>
  <si>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</si>
  <si>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</si>
  <si>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</si>
  <si>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</si>
  <si>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</si>
  <si>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</si>
  <si>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</si>
  <si>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</si>
  <si>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</si>
  <si>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</si>
  <si>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</si>
  <si>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</si>
  <si>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</si>
  <si>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</si>
  <si>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</si>
  <si>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</si>
  <si>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</si>
  <si>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</si>
  <si>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</si>
  <si>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</si>
  <si>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</si>
  <si>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</si>
  <si>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</si>
  <si>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</si>
  <si>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</si>
  <si>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</si>
  <si>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</si>
  <si>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</si>
  <si>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</si>
  <si>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</si>
  <si>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</si>
  <si>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</si>
  <si>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</si>
  <si>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</si>
  <si>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</si>
  <si>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</si>
  <si>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</si>
  <si>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</si>
  <si>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</si>
  <si>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</si>
  <si>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</si>
  <si>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</si>
  <si>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</si>
  <si>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</si>
  <si>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</si>
  <si>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</si>
  <si>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</si>
  <si>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</si>
  <si>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</si>
  <si>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</si>
  <si>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</si>
  <si>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</si>
  <si>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</si>
  <si>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</si>
  <si>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</si>
  <si>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</si>
  <si>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</si>
  <si>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</si>
  <si>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</si>
  <si>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</si>
  <si>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</si>
  <si>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</si>
  <si>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</si>
  <si>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</si>
  <si>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 min </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</si>
  <si>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</si>
  <si>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</si>
  <si>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</si>
  <si>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</si>
  <si>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</si>
  <si>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</si>
  <si>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PCM-20251009-00001675</t>
  </si>
  <si>
    <t>team at site TS</t>
  </si>
  <si>
    <t>NO PCM</t>
  </si>
  <si>
    <t xml:space="preserve">40 min </t>
  </si>
  <si>
    <t xml:space="preserve"> PCM-20251009-00001731 </t>
  </si>
  <si>
    <t xml:space="preserve">35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</si>
  <si>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</si>
  <si>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</si>
  <si>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</si>
  <si>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</si>
  <si>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</si>
  <si>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</si>
  <si>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</si>
  <si>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</si>
  <si>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</si>
  <si>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</si>
  <si>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</si>
  <si>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</si>
  <si>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30 mins</t>
  </si>
  <si>
    <t>TT-20251009-01473 // NA</t>
  </si>
  <si>
    <t xml:space="preserve">At site TS </t>
  </si>
  <si>
    <t>PCM-20251009-00001814</t>
  </si>
  <si>
    <t xml:space="preserve">30 MINS </t>
  </si>
  <si>
    <t>PCM-20251009-00001785</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</si>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</sst>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4" totalsRowShown="0" headerRowDxfId="15" dataDxfId="14" headerRowBorderDxfId="12" tableBorderDxfId="13">
  <autoFilter ref="A1:L2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276.80493668981217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69" t="s">
        <v>38964</v>
      </c>
      <c r="F3" s="144">
        <v>45939.730034722219</v>
      </c>
      <c r="G3" s="145">
        <f ca="1">IFERROR(NOW()-F3,"")</f>
        <v>2.3327893519308418E-2</v>
      </c>
      <c r="H3" s="144">
        <v>45939.707118055558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45939.753362615738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45939.753362615738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45939.753362615738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45939.753362615738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45939.753362615738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45939.753362615738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45939.753362615738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45939.753362615738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45939.753362615738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45939.753362615738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45939.753362615738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45939.753362615738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45939.753362615738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45939.753362615738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45939.753362615738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45939.753362615738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45939.753362615738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45939.753362615738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45939.753362615738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45939.753362615738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45939.753362615738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45939.753362615738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45939.753362615738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45939.753362615738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45939.753362615738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45939.753362615738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45939.753362615738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45939.753362615738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45939.753362615738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45939.753362615738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45939.753362615738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45939.753362615738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45939.753362615738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45939.753362615738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45939.753362615738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45939.753362615738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45939.753362615738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45939.753362615738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45939.753362615738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45939.753362615738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45939.753362615738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45939.753362615738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45939.753362615738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45939.753362615738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45939.753362615738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45939.753362615738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45939.753362615738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45939.753362615738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45939.753362615738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45939.753362615738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45939.753362615738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45939.753362615738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45939.753362615738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45939.753362615738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45939.753362615738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45939.753362615738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45939.753362615738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45939.753362615738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45939.753362615738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45939.753362615738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45939.753362615738</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B3DB55D3-820E-41DB-9D7E-A067CB3B06AB}"/>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133.0262792824069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114.75352465277683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9.6244560183549765E-2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25613</v>
      </c>
      <c r="E7" s="120" t="s">
        <v>38964</v>
      </c>
      <c r="F7" s="121">
        <v>45939.713171296295</v>
      </c>
      <c r="G7" s="122">
        <f ca="1">IFERROR(NOW()-F7,"-")</f>
        <v>4.0191319443692919E-2</v>
      </c>
      <c r="H7" s="121">
        <v>45939.707615740743</v>
      </c>
      <c r="I7" s="18" t="str">
        <f>IFERROR(VLOOKUP(D7,DB!A:F,6,0),"")</f>
        <v>Generator-SG</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45939.753362615738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45939.753362615738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45939.753362615738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45939.753362615738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45939.753362615738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45939.753362615738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45939.753362615738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45939.753362615738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45939.753362615738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45939.753362615738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45939.753362615738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45939.753362615738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45939.753362615738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45939.753362615738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45939.753362615738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45939.753362615738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45939.753362615738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45939.753362615738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45939.753362615738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45939.753362615738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45939.753362615738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45939.753362615738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45939.753362615738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45939.753362615738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45939.753362615738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45939.753362615738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45939.753362615738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45939.753362615738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45939.753362615738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45939.753362615738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45939.753362615738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45939.753362615738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45939.753362615738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45939.753362615738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45939.753362615738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45939.753362615738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45939.753362615738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45939.753362615738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45939.753362615738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45939.753362615738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45939.753362615738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45939.753362615738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45939.753362615738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45939.753362615738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45939.753362615738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45939.753362615738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45939.753362615738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45939.753362615738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45939.753362615738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45939.753362615738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45939.753362615738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45939.753362615738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45939.753362615738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45939.753362615738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45939.753362615738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45939.753362615738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45939.753362615738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45939.753362615738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45939.753362615738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45939.753362615738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45939.753362615738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45939.753362615738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45939.753362615738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45939.753362615738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45939.753362615738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45939.753362615738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45939.753362615738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45939.753362615738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45939.753362615738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45939.753362615738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45939.753362615738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45939.753362615738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45939.753362615738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45939.753362615738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45939.753362615738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45939.753362615738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45939.753362615738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45939.753362615738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45939.753362615738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45939.753362615738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45939.753362615738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45939.753362615738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45939.753362615738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45939.753362615738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45939.753362615738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45939.753362615738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45939.753362615738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45939.753362615738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45939.753362615738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45939.753362615738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45939.753362615738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45939.753362615738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45939.753362615738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45939.753362615738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45939.753362615738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45939.753362615738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45939.753362615738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45939.753362615738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45939.753362615738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45939.753362615738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45939.753362615738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45939.753362615738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45939.753362615738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45939.753362615738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45939.753362615738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45939.753362615738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45939.753362615738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45939.753362615738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45939.753362615738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45939.753362615738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45939.753362615738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45939.753362615738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45939.753362615738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45939.753362615738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45939.753362615738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45939.753362615738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45939.753362615738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45939.753362615738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45939.753362615738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45939.753362615738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45939.753362615738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45939.753362615738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45939.753362615738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45939.753362615738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45939.753362615738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45939.753362615738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45939.753362615738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45939.753362615738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45939.753362615738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45939.753362615738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45939.753362615738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45939.753362615738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45939.753362615738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45939.753362615738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45939.753362615738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45939.753362615738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45939.753362615738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45939.753362615738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45939.753362615738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45939.753362615738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45939.753362615738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45939.753362615738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45939.753362615738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45939.753362615738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45939.753362615738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45939.753362615738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45939.753362615738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45939.753362615738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45939.753362615738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45939.753362615738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45939.753362615738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45939.753362615738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45939.753362615738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45939.753362615738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45939.753362615738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45939.753362615738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45939.753362615738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45939.753362615738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45939.753362615738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45939.753362615738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45939.753362615738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45939.753362615738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45939.753362615738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45939.753362615738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45939.753362615738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45939.753362615738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45939.753362615738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45939.753362615738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45939.753362615738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45939.753362615738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45939.753362615738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45939.753362615738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45939.753362615738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45939.753362615738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45939.753362615738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45939.753362615738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45939.753362615738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45939.753362615738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45939.753362615738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45939.753362615738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45939.753362615738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45939.753362615738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45939.753362615738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45939.753362615738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45939.753362615738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45939.753362615738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45939.753362615738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45939.753362615738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45939.753362615738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45939.753362615738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tabSelected="1" workbookViewId="0">
      <selection activeCell="H12" sqref="H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45939.753362615738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45939.753362615738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45939.753362615738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45939.753362615738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45939.753362615738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45939.753362615738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45939.753362615738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45939.753362615738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45939.753362615738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45939.753362615738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45939.753362615738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45939.753362615738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45939.753362615738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45939.753362615738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45939.753362615738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45939.753362615738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45939.753362615738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45939.753362615738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45939.753362615738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45939.753362615738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45939.753362615738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45939.753362615738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45939.753362615738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45939.753362615738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45939.753362615738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45939.753362615738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45939.753362615738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45939.753362615738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45939.753362615738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45939.753362615738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45939.753362615738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45939.753362615738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45939.753362615738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45939.753362615738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45939.753362615738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45939.753362615738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45939.753362615738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45939.753362615738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45939.753362615738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45939.753362615738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45939.753362615738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45939.753362615738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45939.753362615738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45939.753362615738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45939.753362615738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45939.753362615738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45939.753362615738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45939.753362615738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45939.753362615738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45939.753362615738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45939.753362615738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45939.753362615738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45939.753362615738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45939.753362615738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45939.753362615738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45939.753362615738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45939.753362615738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45939.753362615738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45939.753362615738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45939.753362615738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45939.753362615738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45939.753362615738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45939.753362615738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45939.753362615738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45939.753362615738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45939.753362615738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45939.753362615738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45939.753362615738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45939.753362615738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45939.753362615738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45939.753362615738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45939.753362615738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45939.753362615738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45939.753362615738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45939.753362615738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45939.753362615738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45939.753362615738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45939.753362615738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45939.753362615738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45939.753362615738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45939.753362615738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45939.753362615738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45939.753362615738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45939.753362615738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45939.753362615738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45939.753362615738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45939.753362615738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45939.753362615738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45939.753362615738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45939.753362615738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45939.753362615738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45939.753362615738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45939.753362615738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45939.753362615738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45939.753362615738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45939.753362615738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45939.753362615738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45939.753362615738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45939.753362615738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45939.753362615738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45939.753362615738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45939.753362615738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45939.753362615738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45939.753362615738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45939.753362615738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45939.753362615738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45939.753362615738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45939.753362615738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45939.753362615738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45939.753362615738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45939.753362615738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45939.753362615738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45939.753362615738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45939.753362615738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45939.753362615738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45939.753362615738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45939.753362615738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45939.753362615738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45939.753362615738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45939.753362615738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45939.753362615738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45939.753362615738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45939.753362615738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45939.753362615738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45939.753362615738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45939.753362615738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45939.753362615738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45939.753362615738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45939.753362615738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45939.753362615738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45939.753362615738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45939.753362615738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45939.753362615738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45939.753362615738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45939.753362615738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45939.753362615738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45939.753362615738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45939.753362615738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45939.753362615738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45939.753362615738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45939.753362615738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45939.753362615738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45939.753362615738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45939.753362615738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45939.753362615738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45939.753362615738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45939.753362615738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45939.753362615738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45939.753362615738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45939.753362615738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45939.753362615738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45939.753362615738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45939.753362615738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45939.753362615738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45939.753362615738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45939.753362615738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45939.753362615738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45939.753362615738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45939.753362615738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45939.753362615738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45939.753362615738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45939.753362615738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45939.753362615738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45939.753362615738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45939.753362615738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45939.753362615738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45939.753362615738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45939.753362615738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45939.753362615738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45939.753362615738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45939.753362615738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45939.753362615738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45939.753362615738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45939.753362615738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45939.753362615738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45939.753362615738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45939.753362615738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45939.753362615738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45939.753362615738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45939.753362615738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45939.753362615738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45939.753362615738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45939.753362615738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45939.753362615738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45939.753362615738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45939.753362615738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45939.753362615738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45939.753362615738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45939.753362615738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45939.753362615738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45939.753362615738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45939.753362615738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45939.753362615738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45939.753362615738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45939.753362615738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45939.753362615738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45939.753362615738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45939.753362615738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45939.753362615738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45939.753362615738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45939.753362615738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45939.753362615738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45939.753362615738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45939.753362615738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45939.753362615738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45939.753362615738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45939.753362615738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45939.753362615738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45939.753362615738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45939.753362615738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45939.753362615738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45939.753362615738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45939.753362615738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45939.753362615738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45939.753362615738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45939.753362615738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45939.753362615738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45939.753362615738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45939.753362615738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45939.753362615738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45939.753362615738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45939.753362615738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45939.753362615738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45939.753362615738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45939.753362615738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45939.753362615738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45939.753362615738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45939.753362615738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45939.753362615738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45939.753362615738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45939.753362615738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45939.753362615738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45939.753362615738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45939.753362615738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45939.753362615738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45939.753362615738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45939.753362615738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45939.753362615738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45939.753362615738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45939.753362615738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45939.753362615738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45939.753362615738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45939.753362615738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45939.753362615738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45939.753362615738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45939.753362615738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45939.753362615738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45939.753362615738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45939.753362615738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45939.753362615738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45939.753362615738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45939.753362615738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45939.753362615738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45939.753362615738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45939.753362615738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45939.753362615738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45939.753362615738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45939.753362615738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45939.753362615738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45939.753362615738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45939.753362615738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45939.753362615738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45939.753362615738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45939.753362615738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45939.753362615738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45939.753362615738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45939.753362615738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45939.753362615738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45939.753362615738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45939.753362615738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45939.753362615738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45939.753362615738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45939.753362615738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45939.753362615738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45939.753362615738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45939.753362615738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45939.753362615738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45939.753362615738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45939.753362615738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45939.753362615738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45939.753362615738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45939.753362615738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45939.753362615738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45939.753362615738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45939.753362615738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45939.753362615738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45939.753362615738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45939.753362615738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45939.753362615738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45939.753362615738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45939.753362615738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45939.753362615738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45939.753362615738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45939.753362615738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45939.753362615738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45939.753362615738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45939.753362615738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45939.753362615738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45939.753362615738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45939.753362615738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45939.753362615738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45939.753362615738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45939.753362615738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45939.753362615738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45939.753362615738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45939.753362615738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45939.753362615738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45939.753362615738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45939.753362615738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45939.753362615738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45939.753362615738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45939.753362615738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45939.753362615738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45939.753362615738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45939.753362615738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45939.753362615738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45939.753362615738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45939.753362615738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45939.753362615738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45939.753362615738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45939.753362615738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45939.753362615738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45939.753362615738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45939.753362615738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45939.753362615738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45939.753362615738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45939.753362615738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45939.753362615738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45939.753362615738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45939.753362615738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45939.753362615738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45939.753362615738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45939.753362615738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45939.753362615738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45939.753362615738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45939.753362615738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45939.753362615738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45939.753362615738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45939.753362615738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45939.753362615738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45939.753362615738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45939.753362615738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45939.753362615738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45939.753362615738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45939.753362615738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45939.753362615738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45939.753362615738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45939.753362615738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45939.753362615738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45939.753362615738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45939.753362615738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45939.753362615738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45939.753362615738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45939.753362615738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45939.753362615738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45939.753362615738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45939.753362615738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45939.753362615738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45939.753362615738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45939.753362615738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45939.753362615738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45939.753362615738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45939.753362615738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45939.753362615738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45939.753362615738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45939.753362615738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45939.753362615738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45939.753362615738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45939.753362615738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45939.753362615738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45939.753362615738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45939.753362615738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45939.753362615738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45939.753362615738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45939.753362615738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45939.753362615738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45939.753362615738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45939.753362615738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45939.753362615738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45939.753362615738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45939.753362615738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45939.753362615738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45939.753362615738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45939.753362615738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45939.753362615738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45939.753362615738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45939.753362615738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45939.753362615738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45939.753362615738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45939.753362615738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45939.753362615738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45939.753362615738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45939.753362615738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45939.753362615738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45939.753362615738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45939.753362615738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45939.753362615738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45939.753362615738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45939.753362615738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45939.753362615738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45939.753362615738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45939.753362615738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45939.753362615738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45939.753362615738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45939.753362615738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45939.753362615738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45939.753362615738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45939.753362615738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45939.753362615738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45939.753362615738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45939.753362615738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45939.753362615738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45939.753362615738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45939.753362615738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45939.753362615738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45939.753362615738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45939.753362615738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45939.753362615738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45939.753362615738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45939.753362615738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45939.753362615738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45939.753362615738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45939.753362615738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45939.753362615738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45939.753362615738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45939.753362615738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45939.753362615738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45939.753362615738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45939.753362615738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45939.753362615738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45939.753362615738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45939.753362615738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45939.753362615738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45939.753362615738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45939.753362615738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45939.753362615738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45939.753362615738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45939.753362615738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45939.753362615738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45939.753362615738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45939.753362615738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45939.753362615738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45939.753362615738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45939.753362615738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45939.753362615738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45939.753362615738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45939.753362615738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45939.753362615738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45939.753362615738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45939.753362615738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45939.753362615738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45939.753362615738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45939.753362615738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45939.753362615738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45939.753362615738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45939.753362615738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45939.753362615738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45939.753362615738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45939.753362615738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45939.753362615738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45939.753362615738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45939.753362615738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45939.753362615738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45939.753362615738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45939.753362615738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45939.753362615738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45939.753362615738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45939.753362615738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45939.753362615738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45939.753362615738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45939.753362615738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45939.753362615738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45939.753362615738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45939.753362615738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45939.753362615738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45939.753362615738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45939.753362615738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45939.753362615738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45939.753362615738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45939.753362615738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45939.753362615738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45939.753362615738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45939.753362615738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45939.753362615738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45939.753362615738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45939.753362615738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45939.753362615738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45939.753362615738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45939.753362615738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45939.753362615738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45939.753362615738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45939.753362615738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45939.753362615738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45939.753362615738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45939.753362615738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45939.753362615738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45939.753362615738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45939.753362615738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45939.753362615738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45939.753362615738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45939.753362615738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45939.753362615738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45939.753362615738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45939.753362615738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45939.753362615738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45939.753362615738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45939.753362615738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45939.753362615738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45939.753362615738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45939.753362615738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45939.753362615738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45939.753362615738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45939.753362615738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45939.753362615738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45939.753362615738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45939.753362615738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45939.753362615738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45939.753362615738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45939.753362615738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45939.753362615738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45939.753362615738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45939.753362615738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45939.753362615738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45939.753362615738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45939.753362615738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45939.753362615738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45939.753362615738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45939.753362615738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45939.753362615738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45939.753362615738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45939.753362615738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45939.753362615738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45939.753362615738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45939.753362615738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45939.753362615738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45939.753362615738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45939.753362615738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45939.753362615738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45939.753362615738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45939.753362615738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45939.753362615738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45939.753362615738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45939.753362615738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45939.753362615738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45939.753362615738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45939.753362615738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45939.753362615738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45939.753362615738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45939.753362615738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45939.753362615738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45939.753362615738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45939.753362615738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45939.753362615738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45939.753362615738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45939.753362615738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45939.753362615738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45939.753362615738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45939.753362615738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45939.753362615738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45939.753362615738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45939.753362615738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45939.753362615738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45939.753362615738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45939.753362615738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45939.753362615738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45939.753362615738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45939.753362615738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45939.753362615738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45939.753362615738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45939.753362615738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45939.753362615738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45939.753362615738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45939.753362615738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45939.753362615738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45939.753362615738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45939.753362615738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45939.753362615738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45939.753362615738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45939.753362615738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45939.753362615738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45939.753362615738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45939.753362615738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45939.753362615738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45939.753362615738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45939.753362615738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45939.753362615738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45939.753362615738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45939.753362615738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45939.753362615738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45939.753362615738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45939.753362615738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45939.753362615738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45939.753362615738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45939.753362615738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45939.753362615738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45939.753362615738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45939.753362615738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45939.753362615738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45939.753362615738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45939.753362615738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45939.753362615738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45939.753362615738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45939.753362615738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45939.753362615738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45939.753362615738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45939.753362615738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45939.753362615738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45939.753362615738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45939.753362615738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45939.753362615738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45939.753362615738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45939.753362615738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45939.753362615738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45939.753362615738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45939.753362615738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45939.753362615738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45939.753362615738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45939.753362615738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45939.753362615738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45939.753362615738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45939.753362615738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45939.753362615738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45939.753362615738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45939.753362615738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45939.753362615738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45939.753362615738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45939.753362615738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45939.753362615738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45939.753362615738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45939.753362615738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45939.753362615738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45939.753362615738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45939.753362615738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45939.753362615738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45939.753362615738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45939.753362615738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45939.753362615738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45939.753362615738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45939.753362615738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45939.753362615738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45939.753362615738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45939.753362615738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45939.753362615738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45939.753362615738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45939.753362615738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45939.753362615738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45939.753362615738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45939.753362615738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45939.753362615738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45939.753362615738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45939.753362615738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45939.753362615738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45939.753362615738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45939.753362615738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45939.753362615738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45939.753362615738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45939.753362615738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45939.753362615738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45939.753362615738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45939.753362615738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45939.753362615738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45939.753362615738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45939.753362615738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45939.753362615738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45939.753362615738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45939.753362615738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45939.753362615738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45939.753362615738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45939.753362615738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45939.753362615738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45939.753362615738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45939.753362615738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45939.753362615738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45939.753362615738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45939.753362615738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45939.753362615738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45939.753362615738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45939.753362615738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45939.753362615738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45939.753362615738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45939.753362615738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45939.753362615738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45939.753362615738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45939.753362615738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45939.753362615738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45939.753362615738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45939.753362615738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45939.753362615738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45939.753362615738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45939.753362615738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45939.753362615738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45939.753362615738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45939.753362615738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45939.753362615738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45939.753362615738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45939.753362615738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45939.753362615738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45939.753362615738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45939.753362615738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45939.753362615738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45939.753362615738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45939.753362615738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45939.753362615738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45939.753362615738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45939.753362615738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45939.753362615738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45939.753362615738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45939.753362615738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45939.753362615738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45939.753362615738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45939.753362615738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45939.753362615738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45939.753362615738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45939.753362615738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45939.753362615738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45939.753362615738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45939.753362615738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45939.753362615738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45939.753362615738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45939.753362615738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45939.753362615738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45939.753362615738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45939.753362615738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45939.753362615738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45939.753362615738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45939.753362615738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45939.753362615738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45939.753362615738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45939.753362615738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45939.753362615738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45939.753362615738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45939.753362615738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45939.753362615738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45939.753362615738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45939.753362615738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45939.753362615738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45939.753362615738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45939.753362615738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45939.753362615738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45939.753362615738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45939.753362615738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45939.753362615738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45939.753362615738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45939.753362615738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45939.753362615738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45939.753362615738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45939.753362615738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45939.753362615738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45939.753362615738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45939.753362615738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45939.753362615738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45939.753362615738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45939.753362615738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45939.753362615738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45939.753362615738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45939.753362615738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45939.753362615738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45939.753362615738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45939.753362615738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45939.753362615738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45939.753362615738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45939.753362615738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45939.753362615738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45939.753362615738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45939.753362615738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45939.753362615738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45939.753362615738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45939.753362615738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45939.753362615738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45939.753362615738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45939.753362615738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45939.753362615738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45939.753362615738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45939.753362615738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45939.753362615738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45939.753362615738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45939.753362615738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45939.753362615738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45939.753362615738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45939.753362615738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45939.753362615738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45939.753362615738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45939.753362615738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45939.753362615738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45939.753362615738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45939.753362615738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45939.753362615738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45939.753362615738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45939.753362615738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45939.753362615738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45939.753362615738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45939.753362615738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45939.753362615738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45939.753362615738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45939.753362615738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45939.753362615738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45939.753362615738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45939.753362615738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45939.753362615738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45939.753362615738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45939.753362615738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45939.753362615738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45939.753362615738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45939.753362615738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45939.753362615738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45939.753362615738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45939.753362615738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45939.753362615738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45939.753362615738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45939.753362615738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45939.753362615738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45939.753362615738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45939.753362615738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45939.753362615738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45939.753362615738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45939.753362615738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45939.753362615738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45939.753362615738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45939.753362615738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45939.753362615738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45939.753362615738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45939.753362615738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45939.753362615738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45939.753362615738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45939.753362615738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45939.753362615738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45939.753362615738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45939.753362615738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45939.753362615738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45939.753362615738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45939.753362615738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45939.753362615738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45939.753362615738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45939.753362615738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45939.753362615738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45939.753362615738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45939.753362615738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45939.753362615738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45939.753362615738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45939.753362615738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45939.753362615738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45939.753362615738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45939.753362615738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45939.753362615738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45939.753362615738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45939.753362615738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45939.753362615738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45939.753362615738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45939.753362615738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45939.753362615738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45939.753362615738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45939.753362615738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45939.753362615738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45939.753362615738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45939.753362615738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45939.753362615738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45939.753362615738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45939.753362615738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45939.753362615738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45939.753362615738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45939.753362615738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45939.753362615738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45939.753362615738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45939.753362615738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45939.753362615738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45939.753362615738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45939.753362615738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45939.753362615738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45939.753362615738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45939.753362615738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45939.753362615738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45939.753362615738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45939.753362615738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45939.753362615738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45939.753362615738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45939.753362615738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45939.753362615738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45939.753362615738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45939.753362615738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45939.753362615738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45939.753362615738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45939.753362615738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45939.753362615738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45939.753362615738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45939.753362615738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45939.753362615738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45939.753362615738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45939.753362615738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45939.753362615738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45939.753362615738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45939.753362615738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45939.753362615738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45939.753362615738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45939.753362615738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45939.753362615738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45939.753362615738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45939.753362615738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45939.753362615738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45939.753362615738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45939.753362615738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45939.753362615738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45939.753362615738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45939.753362615738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45939.753362615738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45939.753362615738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45939.753362615738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45939.753362615738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45939.753362615738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45939.753362615738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45939.753362615738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45939.753362615738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45939.753362615738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45939.753362615738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45939.753362615738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45939.753362615738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45939.753362615738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45939.753362615738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45939.753362615738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45939.753362615738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45939.753362615738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45939.753362615738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45939.753362615738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45939.753362615738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45939.753362615738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45939.753362615738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45939.753362615738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45939.753362615738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45939.753362615738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45939.753362615738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45939.753362615738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45939.753362615738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45939.753362615738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45939.753362615738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45939.753362615738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45939.753362615738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45939.753362615738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45939.753362615738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45939.753362615738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45939.753362615738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45939.753362615738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45939.753362615738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45939.753362615738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45939.753362615738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45939.753362615738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45939.753362615738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45939.753362615738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45939.753362615738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45939.753362615738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45939.753362615738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45939.753362615738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45939.753362615738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45939.753362615738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45939.753362615738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45939.753362615738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45939.753362615738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45939.753362615738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45939.753362615738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45939.753362615738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45939.753362615738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45939.753362615738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45939.753362615738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45939.753362615738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45939.753362615738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45939.753362615738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45939.753362615738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45939.753362615738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45939.753362615738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45939.753362615738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45939.753362615738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45939.753362615738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45939.753362615738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45939.753362615738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45939.753362615738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45939.753362615738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45939.753362615738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45939.753362615738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45939.753362615738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45939.753362615738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45939.753362615738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45939.753362615738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45939.753362615738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45939.753362615738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45939.753362615738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45939.753362615738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45939.753362615738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45939.753362615738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45939.753362615738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45939.753362615738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45939.753362615738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45939.753362615738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45939.753362615738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45939.753362615738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45939.753362615738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45939.753362615738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45939.753362615738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45939.753362615738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45939.753362615738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45939.753362615738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45939.753362615738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45939.753362615738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45939.753362615738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45939.753362615738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45939.753362615738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45939.753362615738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45939.753362615738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45939.753362615738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45939.753362615738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45939.753362615738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45939.753362615738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45939.753362615738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45939.753362615738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45939.753362615738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45939.753362615738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45939.753362615738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45939.753362615738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45939.753362615738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45939.753362615738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45939.753362615738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45939.753362615738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45939.753362615738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45939.753362615738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45939.753362615738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45939.753362615738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45939.753362615738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45939.753362615738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45939.753362615738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45939.753362615738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45939.753362615738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45939.753362615738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45939.753362615738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45939.753362615738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45939.753362615738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45939.753362615738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45939.753362615738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45939.753362615738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45939.753362615738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45939.753362615738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45939.753362615738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45939.753362615738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45939.753362615738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45939.753362615738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45939.753362615738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45939.753362615738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45939.753362615738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45939.753362615738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45939.753362615738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45939.753362615738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45939.753362615738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45939.753362615738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45939.753362615738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45939.753362615738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45939.753362615738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45939.753362615738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45939.753362615738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45939.753362615738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45939.753362615738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45939.753362615738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45939.753362615738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45939.753362615738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45939.753362615738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45939.753362615738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45939.753362615738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45939.753362615738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45939.753362615738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45939.753362615738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45939.753362615738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45939.753362615738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45939.753362615738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45939.753362615738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45939.753362615738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45939.753362615738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45939.753362615738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45939.753362615738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45939.753362615738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45939.753362615738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45939.753362615738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45939.753362615738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45939.753362615738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45939.753362615738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45939.753362615738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45939.753362615738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45939.753362615738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45939.753362615738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45939.753362615738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45939.753362615738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45939.753362615738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45939.753362615738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45939.753362615738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45939.753362615738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45939.753362615738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45939.753362615738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45939.753362615738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45939.753362615738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45939.753362615738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45939.753362615738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45939.753362615738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45939.753362615738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45939.753362615738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45939.753362615738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45939.753362615738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45939.753362615738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45939.753362615738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45939.753362615738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45939.753362615738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45939.753362615738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45939.753362615738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45939.753362615738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45939.753362615738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45939.753362615738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45939.753362615738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45939.753362615738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45939.753362615738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45939.753362615738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45939.753362615738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45939.753362615738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45939.753362615738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45939.753362615738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45939.753362615738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45939.753362615738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45939.753362615738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45939.753362615738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45939.753362615738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45939.753362615738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45939.753362615738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45939.753362615738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45939.753362615738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45939.753362615738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45939.753362615738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45939.753362615738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45939.753362615738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45939.753362615738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45939.753362615738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45939.753362615738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45939.753362615738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45939.753362615738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45939.753362615738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45939.753362615738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45939.753362615738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45939.753362615738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45939.753362615738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45939.753362615738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45939.753362615738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45939.753362615738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45939.753362615738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45939.753362615738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45939.753362615738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45939.753362615738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45939.753362615738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45939.753362615738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45939.753362615738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45939.753362615738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45939.753362615738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45939.753362615738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45939.753362615738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45939.753362615738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45939.753362615738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45939.753362615738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45939.753362615738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45939.753362615738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45939.753362615738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45939.753362615738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45939.753362615738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45939.753362615738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45939.753362615738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45939.753362615738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45939.753362615738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45939.753362615738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45939.753362615738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45939.753362615738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45939.753362615738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45939.753362615738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45939.753362615738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45939.753362615738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45939.753362615738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45939.753362615738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45939.753362615738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45939.753362615738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45939.753362615738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45939.753362615738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45939.753362615738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45939.753362615738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45939.753362615738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45939.753362615738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45939.753362615738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45939.753362615738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45939.753362615738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45939.753362615738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45939.753362615738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45939.753362615738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45939.753362615738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45939.753362615738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45939.753362615738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236.2726450231421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0.19611724536662223</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2</v>
      </c>
      <c r="D4" s="99" t="s">
        <v>35455</v>
      </c>
      <c r="E4" s="104" t="s">
        <v>39045</v>
      </c>
      <c r="F4" s="131">
        <v>45939.70584490741</v>
      </c>
      <c r="G4" s="132">
        <f ca="1">IFERROR(NOW()-F4,"")</f>
        <v>4.7517708328086883E-2</v>
      </c>
      <c r="H4" s="131">
        <v>45939.6562962963</v>
      </c>
      <c r="I4" s="127" t="str">
        <f>IFERROR(VLOOKUP(D4,DB!A:F,6,0),"")</f>
        <v>SCECO</v>
      </c>
      <c r="J4" s="127" t="str">
        <f>IFERROR(VLOOKUP(D4,DB!A:G,7,0),"")</f>
        <v>Dead+In progress</v>
      </c>
      <c r="K4" s="133" t="s">
        <v>39063</v>
      </c>
      <c r="L4" s="129" t="str">
        <f>IFERROR(VLOOKUP(D4,DB!A:I,9,0),"")</f>
        <v>Latis</v>
      </c>
    </row>
    <row r="5" spans="1:16" ht="15" customHeight="1">
      <c r="A5" s="127" t="s">
        <v>39064</v>
      </c>
      <c r="B5" s="127" t="str">
        <f>IFERROR(VLOOKUP(D5,DB!A:K,11,0),"")</f>
        <v>R4</v>
      </c>
      <c r="C5" s="128">
        <v>1</v>
      </c>
      <c r="D5" s="99" t="s">
        <v>25855</v>
      </c>
      <c r="E5" s="104" t="s">
        <v>38964</v>
      </c>
      <c r="F5" s="131"/>
      <c r="G5" s="132">
        <f ca="1">IFERROR(NOW()-F5,"")</f>
        <v>45939.753362615738</v>
      </c>
      <c r="H5" s="131">
        <v>45939.694895833331</v>
      </c>
      <c r="I5" s="127" t="str">
        <f>IFERROR(VLOOKUP(D5,DB!A:F,6,0),"")</f>
        <v>SCECO</v>
      </c>
      <c r="J5" s="127" t="str">
        <f>IFERROR(VLOOKUP(D5,DB!A:G,7,0),"")</f>
        <v>Dead</v>
      </c>
      <c r="K5" s="133" t="s">
        <v>39065</v>
      </c>
      <c r="L5" s="129" t="str">
        <f>IFERROR(VLOOKUP(D5,DB!A:I,9,0),"")</f>
        <v>Latis</v>
      </c>
    </row>
    <row r="6" spans="1:16" ht="15" customHeight="1">
      <c r="A6" s="127" t="s">
        <v>39066</v>
      </c>
      <c r="B6" s="127" t="str">
        <f>IFERROR(VLOOKUP(D6,DB!A:K,11,0),"")</f>
        <v>R4</v>
      </c>
      <c r="C6" s="128">
        <v>1</v>
      </c>
      <c r="D6" s="129" t="s">
        <v>24408</v>
      </c>
      <c r="E6" s="104" t="s">
        <v>38964</v>
      </c>
      <c r="F6" s="131">
        <v>45939.718958333331</v>
      </c>
      <c r="G6" s="132">
        <f ca="1">IFERROR(NOW()-F6,"")</f>
        <v>3.4404282407194842E-2</v>
      </c>
      <c r="H6" s="131">
        <v>45939.713009259256</v>
      </c>
      <c r="I6" s="127" t="str">
        <f>IFERROR(VLOOKUP(D6,DB!A:F,6,0),"")</f>
        <v>SCECO</v>
      </c>
      <c r="J6" s="127" t="str">
        <f>IFERROR(VLOOKUP(D6,DB!A:G,7,0),"")</f>
        <v>Dead</v>
      </c>
      <c r="K6" s="133" t="s">
        <v>39067</v>
      </c>
      <c r="L6" s="129" t="str">
        <f>IFERROR(VLOOKUP(D6,DB!A:I,9,0),"")</f>
        <v>Latis</v>
      </c>
    </row>
    <row r="7" spans="1:16" ht="15" customHeight="1">
      <c r="A7" s="127"/>
      <c r="B7" s="127" t="str">
        <f>IFERROR(VLOOKUP(D7,DB!A:K,11,0),"")</f>
        <v/>
      </c>
      <c r="C7" s="128"/>
      <c r="D7" s="129"/>
      <c r="E7" s="130"/>
      <c r="F7" s="131"/>
      <c r="G7" s="132">
        <f ca="1">IFERROR(NOW()-F7,"")</f>
        <v>45939.753362615738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45939.753362615738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45939.753362615738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45939.753362615738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45939.753362615738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45939.753362615738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45939.753362615738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45939.753362615738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45939.753362615738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45939.753362615738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45939.753362615738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45939.753362615738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45939.753362615738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45939.753362615738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45939.753362615738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45939.753362615738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45939.753362615738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45939.753362615738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45939.753362615738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45939.753362615738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45939.753362615738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45939.753362615738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45939.753362615738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45939.753362615738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45939.753362615738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45939.753362615738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45939.753362615738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45939.753362615738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45939.753362615738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45939.753362615738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45939.753362615738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45939.753362615738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45939.753362615738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45939.753362615738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45939.753362615738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45939.753362615738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45939.753362615738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45939.753362615738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45939.753362615738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45939.753362615738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45939.753362615738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45939.753362615738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45939.753362615738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45939.753362615738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45939.753362615738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45939.753362615738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45939.753362615738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45939.753362615738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45939.753362615738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45939.753362615738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45939.753362615738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45939.753362615738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45939.753362615738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45939.753362615738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45939.753362615738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45939.753362615738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45939.753362615738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45939.753362615738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45939.753362615738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45939.753362615738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45939.753362615738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45939.753362615738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45939.753362615738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45939.753362615738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45939.753362615738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45939.753362615738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45939.753362615738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45939.753362615738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45939.753362615738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45939.753362615738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45939.753362615738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45939.753362615738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45939.753362615738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45939.753362615738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45939.753362615738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45939.753362615738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45939.753362615738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45939.753362615738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45939.753362615738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45939.753362615738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45939.753362615738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45939.753362615738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45939.753362615738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45939.753362615738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45939.753362615738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45939.753362615738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45939.753362615738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45939.753362615738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45939.753362615738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45939.753362615738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45939.753362615738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45939.753362615738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45939.753362615738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45939.753362615738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45939.753362615738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45939.753362615738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45939.753362615738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45939.753362615738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45939.753362615738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45939.753362615738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45939.753362615738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45939.753362615738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45939.753362615738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45939.753362615738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45939.753362615738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45939.753362615738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45939.753362615738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45939.753362615738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45939.753362615738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45939.753362615738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45939.753362615738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45939.753362615738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45939.753362615738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45939.753362615738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45939.753362615738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45939.753362615738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45939.753362615738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45939.753362615738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45939.753362615738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45939.753362615738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45939.753362615738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45939.753362615738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45939.753362615738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45939.753362615738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45939.753362615738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45939.753362615738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45939.753362615738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45939.753362615738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45939.753362615738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45939.753362615738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45939.753362615738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45939.753362615738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45939.753362615738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45939.753362615738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45939.753362615738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45939.753362615738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45939.753362615738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45939.753362615738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45939.753362615738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45939.753362615738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45939.753362615738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45939.753362615738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45939.753362615738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45939.753362615738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45939.753362615738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45939.753362615738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45939.753362615738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45939.753362615738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45939.753362615738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45939.753362615738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45939.753362615738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45939.753362615738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45939.753362615738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45939.753362615738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45939.753362615738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45939.753362615738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45939.753362615738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45939.753362615738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45939.753362615738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45939.753362615738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45939.753362615738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45939.753362615738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45939.753362615738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45939.753362615738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45939.753362615738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45939.753362615738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45939.753362615738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45939.753362615738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45939.753362615738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45939.753362615738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45939.753362615738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45939.753362615738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45939.753362615738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45939.753362615738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45939.753362615738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45939.753362615738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45939.753362615738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45939.753362615738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45939.753362615738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45939.753362615738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45939.753362615738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45939.753362615738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45939.753362615738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45939.753362615738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45939.753362615738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45939.753362615738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45939.753362615738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45939.753362615738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45939.753362615738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45939.753362615738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45939.753362615738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45939.753362615738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45939.753362615738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45939.753362615738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45939.753362615738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45939.753362615738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45939.753362615738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45939.753362615738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45939.753362615738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45939.753362615738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45939.753362615738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45939.753362615738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45939.753362615738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45939.753362615738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45939.753362615738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45939.753362615738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45939.753362615738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45939.753362615738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45939.753362615738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45939.753362615738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45939.753362615738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45939.753362615738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45939.753362615738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45939.753362615738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45939.753362615738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45939.753362615738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45939.753362615738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45939.753362615738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45939.753362615738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45939.753362615738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45939.753362615738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45939.753362615738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45939.753362615738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45939.753362615738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45939.753362615738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45939.753362615738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45939.753362615738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45939.753362615738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45939.753362615738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45939.753362615738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45939.753362615738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45939.753362615738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45939.753362615738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45939.753362615738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45939.753362615738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45939.753362615738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45939.753362615738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45939.753362615738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45939.753362615738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45939.753362615738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45939.753362615738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45939.753362615738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45939.753362615738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45939.753362615738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45939.753362615738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45939.753362615738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45939.753362615738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45939.753362615738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45939.753362615738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45939.753362615738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45939.753362615738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45939.753362615738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45939.753362615738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45939.753362615738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45939.753362615738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45939.753362615738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45939.753362615738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45939.753362615738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45939.753362615738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45939.753362615738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45939.753362615738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45939.753362615738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45939.753362615738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45939.753362615738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45939.753362615738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45939.753362615738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45939.753362615738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45939.753362615738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45939.753362615738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45939.753362615738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45939.753362615738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45939.753362615738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45939.753362615738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45939.753362615738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45939.753362615738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45939.753362615738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45939.753362615738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45939.753362615738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45939.753362615738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45939.753362615738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45939.753362615738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45939.753362615738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45939.753362615738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45939.753362615738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45939.753362615738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45939.753362615738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45939.753362615738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45939.753362615738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45939.753362615738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45939.753362615738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45939.753362615738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45939.753362615738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45939.753362615738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45939.753362615738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45939.753362615738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45939.753362615738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45939.753362615738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45939.753362615738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45939.753362615738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45939.753362615738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45939.753362615738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45939.753362615738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45939.753362615738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45939.753362615738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45939.753362615738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45939.753362615738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45939.753362615738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45939.753362615738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45939.753362615738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45939.753362615738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45939.753362615738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45939.753362615738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45939.753362615738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45939.753362615738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45939.753362615738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45939.753362615738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45939.753362615738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45939.753362615738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45939.753362615738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45939.753362615738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45939.753362615738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45939.753362615738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45939.753362615738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45939.753362615738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45939.753362615738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45939.753362615738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45939.753362615738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45939.753362615738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45939.753362615738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45939.753362615738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45939.753362615738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45939.753362615738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45939.753362615738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45939.753362615738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45939.753362615738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45939.753362615738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45939.753362615738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45939.753362615738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45939.753362615738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45939.753362615738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45939.753362615738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45939.753362615738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45939.753362615738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45939.753362615738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45939.753362615738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45939.753362615738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45939.753362615738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45939.753362615738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45939.753362615738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45939.753362615738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45939.753362615738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45939.753362615738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45939.753362615738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45939.753362615738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45939.753362615738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45939.753362615738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45939.753362615738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45939.753362615738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45939.753362615738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45939.753362615738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45939.753362615738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45939.753362615738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45939.753362615738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45939.753362615738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45939.753362615738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45939.753362615738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45939.753362615738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45939.753362615738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45939.753362615738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45939.753362615738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45939.753362615738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45939.753362615738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45939.753362615738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45939.753362615738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45939.753362615738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45939.753362615738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45939.753362615738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45939.753362615738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45939.753362615738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45939.753362615738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45939.753362615738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45939.753362615738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45939.753362615738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45939.753362615738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45939.753362615738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45939.753362615738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45939.753362615738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45939.753362615738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45939.753362615738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45939.753362615738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45939.753362615738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45939.753362615738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45939.753362615738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45939.753362615738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45939.753362615738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45939.753362615738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45939.753362615738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45939.753362615738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45939.753362615738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45939.753362615738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45939.753362615738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45939.753362615738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45939.753362615738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45939.753362615738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45939.753362615738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45939.753362615738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45939.753362615738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45939.753362615738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45939.753362615738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45939.753362615738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45939.753362615738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45939.753362615738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45939.753362615738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45939.753362615738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45939.753362615738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45939.753362615738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45939.753362615738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45939.753362615738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45939.753362615738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45939.753362615738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45939.753362615738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45939.753362615738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45939.753362615738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45939.753362615738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45939.753362615738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45939.753362615738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45939.753362615738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45939.753362615738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45939.753362615738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45939.753362615738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45939.753362615738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45939.753362615738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45939.753362615738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45939.753362615738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45939.753362615738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45939.753362615738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45939.753362615738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45939.753362615738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45939.753362615738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45939.753362615738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45939.753362615738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45939.753362615738</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45939.753362615738</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B23" sqref="B2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4">
        <f ca="1">IFERROR(NOW()-F2,"")</f>
        <v>47.921302430549986</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39045</v>
      </c>
      <c r="F3" s="38">
        <v>45926.188877314817</v>
      </c>
      <c r="G3" s="164">
        <f t="shared" ref="G3" ca="1" si="0">IFERROR(NOW()-F3,"")</f>
        <v>13.56448530092166</v>
      </c>
      <c r="H3" s="38">
        <v>45926.158159722225</v>
      </c>
      <c r="I3" s="37" t="str">
        <f>IFERROR(VLOOKUP(D3,DB!A:F,6,0),"")</f>
        <v>SCECO</v>
      </c>
      <c r="J3" s="37" t="str">
        <f>IFERROR(VLOOKUP(D3,DB!A:G,7,0),"")</f>
        <v>Good</v>
      </c>
      <c r="K3" s="37" t="s">
        <v>39071</v>
      </c>
      <c r="L3" s="37" t="str">
        <f>IFERROR(VLOOKUP(D3,DB!A:I,9,0),"")</f>
        <v>Latis</v>
      </c>
      <c r="M3" s="125"/>
    </row>
    <row r="4" spans="1:13" ht="15">
      <c r="A4" s="37"/>
      <c r="B4" s="37" t="str">
        <f>IFERROR(VLOOKUP(D4,DB!A:K,11,0),"")</f>
        <v/>
      </c>
      <c r="C4" s="37"/>
      <c r="D4" s="126"/>
      <c r="E4" s="37"/>
      <c r="F4" s="38"/>
      <c r="G4" s="39">
        <f t="shared" ref="G4:G20" ca="1" si="1">IFERROR(NOW()-F4,"")</f>
        <v>45939.753362615738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45939.753362615738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45939.753362615738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45939.753362615738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45939.753362615738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45939.753362615738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45939.753362615738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45939.753362615738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45939.753362615738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45939.753362615738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45939.753362615738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45939.753362615738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45939.753362615738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45939.753362615738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45939.753362615738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45939.753362615738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45939.753362615738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45939.753362615738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45939.753362615738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45939.753362615738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45939.753362615738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45939.753362615738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45939.753362615738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45939.753362615738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45939.753362615738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45939.753362615738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45939.753362615738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45939.753362615738</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45939.753362615738</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45939.753362615738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45939.753362615738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45939.753362615738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45939.753362615738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45939.753362615738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45939.753362615738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45939.753362615738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45939.753362615738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45939.753362615738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45939.753362615738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45939.753362615738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45939.753362615738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45939.753362615738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45939.753362615738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45939.753362615738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45939.753362615738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45939.753362615738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45939.753362615738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45939.753362615738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45939.753362615738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45939.753362615738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45939.753362615738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45939.753362615738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45939.753362615738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45939.753362615738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45939.753362615738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45939.753362615738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45939.753362615738</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45939.753362615738</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45939.753362615738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45939.753362615738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45939.753362615738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45939.753362615738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45939.753362615738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45939.753362615738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45939.753362615738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45939.753362615738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45939.753362615738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45939.753362615738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45939.753362615738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45939.753362615738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45939.753362615738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45939.753362615738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45939.753362615738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45939.753362615738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45939.753362615738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45939.753362615738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45939.753362615738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45939.753362615738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45939.753362615738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45939.753362615738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45939.753362615738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45939.753362615738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45939.753362615738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45939.753362615738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45939.753362615738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45939.753362615738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45939.753362615738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45939.753362615738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45939.753362615738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45939.753362615738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45939.753362615738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45939.753362615738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45939.753362615738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45939.753362615738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45939.753362615738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45939.753362615738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45939.753362615738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45939.753362615738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45939.753362615738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45939.753362615738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45939.753362615738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45939.753362615738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45939.753362615738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45939.753362615738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45939.753362615738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45939.753362615738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45939.753362615738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45939.753362615738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45939.753362615738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45939.753362615738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45939.753362615738</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45939.753362615738</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4"/>
  <sheetViews>
    <sheetView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39072</v>
      </c>
      <c r="B2" s="149" t="s">
        <v>5398</v>
      </c>
      <c r="C2" s="148">
        <v>1</v>
      </c>
      <c r="D2" s="149" t="s">
        <v>34463</v>
      </c>
      <c r="E2" s="148" t="s">
        <v>39073</v>
      </c>
      <c r="F2" s="150">
        <v>45926.772847222222</v>
      </c>
      <c r="G2" s="151">
        <f ca="1">IFERROR(NOW()-F2,"-")</f>
        <v>12.980515393515816</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0.22430011574033415</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5.8723903935169801</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45934.942245370374</v>
      </c>
      <c r="G5" s="151">
        <f ca="1">IFERROR(NOW()-F5,"-")</f>
        <v>4.811117245364585</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39079</v>
      </c>
      <c r="B6" s="157" t="str">
        <f>IFERROR(VLOOKUP(D6,DB!A:K,11,0),"")</f>
        <v>R6</v>
      </c>
      <c r="C6" s="157">
        <v>2</v>
      </c>
      <c r="D6" s="157" t="s">
        <v>32685</v>
      </c>
      <c r="E6" s="157" t="s">
        <v>38964</v>
      </c>
      <c r="F6" s="162">
        <v>45939.637326388889</v>
      </c>
      <c r="G6" s="151">
        <f ca="1">IFERROR(NOW()-F6,"-")</f>
        <v>0.1160362268492463</v>
      </c>
      <c r="H6" s="162">
        <v>45939.632824074077</v>
      </c>
      <c r="I6" s="157" t="str">
        <f>IFERROR(VLOOKUP(D6,DB!A:F,6,0),"")</f>
        <v>SCECO</v>
      </c>
      <c r="J6" s="157" t="str">
        <f>IFERROR(VLOOKUP(D6,DB!A:G,7,0),"")</f>
        <v>Dead</v>
      </c>
      <c r="K6" s="157" t="s">
        <v>39080</v>
      </c>
      <c r="L6" s="157" t="str">
        <f>IFERROR(VLOOKUP(D6,DB!A:I,9,0),"")</f>
        <v>Latis</v>
      </c>
    </row>
    <row r="7" spans="1:16383" ht="31.5" customHeight="1">
      <c r="A7" s="157" t="s">
        <v>39081</v>
      </c>
      <c r="B7" s="157" t="str">
        <f>IFERROR(VLOOKUP(D7,DB!A:K,11,0),"")</f>
        <v>R6</v>
      </c>
      <c r="C7" s="157">
        <v>1</v>
      </c>
      <c r="D7" s="157" t="s">
        <v>34746</v>
      </c>
      <c r="E7" s="157" t="s">
        <v>39045</v>
      </c>
      <c r="F7" s="157"/>
      <c r="G7" s="151">
        <f ca="1">IFERROR(NOW()-F7,"-")</f>
        <v>45939.753362615738</v>
      </c>
      <c r="H7" s="162">
        <v>45939.692777777775</v>
      </c>
      <c r="I7" s="157" t="str">
        <f>IFERROR(VLOOKUP(D7,DB!A:F,6,0),"")</f>
        <v>Generator-SG</v>
      </c>
      <c r="J7" s="157" t="str">
        <f>IFERROR(VLOOKUP(D7,DB!A:G,7,0),"")</f>
        <v>Vandalized</v>
      </c>
      <c r="K7" s="157" t="s">
        <v>39082</v>
      </c>
      <c r="L7" s="157" t="str">
        <f>IFERROR(VLOOKUP(D7,DB!A:I,9,0),"")</f>
        <v>Latis</v>
      </c>
    </row>
    <row r="8" spans="1:16383" ht="31.5" customHeight="1">
      <c r="A8" s="157" t="s">
        <v>39083</v>
      </c>
      <c r="B8" s="157" t="str">
        <f>IFERROR(VLOOKUP(D8,DB!A:K,11,0),"")</f>
        <v>R6</v>
      </c>
      <c r="C8" s="157">
        <v>1</v>
      </c>
      <c r="D8" s="157" t="s">
        <v>32951</v>
      </c>
      <c r="E8" s="157" t="s">
        <v>38964</v>
      </c>
      <c r="F8" s="162">
        <v>45939.738437499997</v>
      </c>
      <c r="G8" s="151">
        <f ca="1">IFERROR(NOW()-F8,"-")</f>
        <v>1.4925115741789341E-2</v>
      </c>
      <c r="H8" s="162">
        <v>45939.703657407408</v>
      </c>
      <c r="I8" s="157" t="str">
        <f>IFERROR(VLOOKUP(D8,DB!A:F,6,0),"")</f>
        <v>SCECO</v>
      </c>
      <c r="J8" s="157" t="str">
        <f>IFERROR(VLOOKUP(D8,DB!A:G,7,0),"")</f>
        <v>Dead+No BB Design</v>
      </c>
      <c r="K8" s="157" t="s">
        <v>39084</v>
      </c>
      <c r="L8" s="157" t="str">
        <f>IFERROR(VLOOKUP(D8,DB!A:I,9,0),"")</f>
        <v>Latis</v>
      </c>
    </row>
    <row r="9" spans="1:16383" ht="31.5" customHeight="1">
      <c r="A9" s="157" t="s">
        <v>39085</v>
      </c>
      <c r="B9" s="157" t="str">
        <f>IFERROR(VLOOKUP(D9,DB!A:K,11,0),"")</f>
        <v>R6</v>
      </c>
      <c r="C9" s="157">
        <v>2</v>
      </c>
      <c r="D9" s="157" t="s">
        <v>32516</v>
      </c>
      <c r="E9" s="157" t="s">
        <v>39045</v>
      </c>
      <c r="F9" s="162">
        <v>45939.732476851852</v>
      </c>
      <c r="G9" s="151">
        <f ca="1">IFERROR(NOW()-F9,"-")</f>
        <v>2.0885763886326458E-2</v>
      </c>
      <c r="H9" s="157"/>
      <c r="I9" s="157" t="str">
        <f>IFERROR(VLOOKUP(D9,DB!A:F,6,0),"")</f>
        <v>SCECO</v>
      </c>
      <c r="J9" s="157" t="str">
        <f>IFERROR(VLOOKUP(D9,DB!A:G,7,0),"")</f>
        <v>Good</v>
      </c>
      <c r="K9" s="157" t="s">
        <v>39086</v>
      </c>
      <c r="L9" s="157" t="str">
        <f>IFERROR(VLOOKUP(D9,DB!A:I,9,0),"")</f>
        <v>Latis</v>
      </c>
    </row>
    <row r="10" spans="1:16383" ht="31.5" customHeight="1">
      <c r="A10" s="157"/>
      <c r="B10" s="157" t="str">
        <f>IFERROR(VLOOKUP(D10,DB!A:K,11,0),"")</f>
        <v/>
      </c>
      <c r="C10" s="157"/>
      <c r="D10" s="157"/>
      <c r="E10" s="157"/>
      <c r="F10" s="157"/>
      <c r="G10" s="151">
        <f ca="1">IFERROR(NOW()-F10,"-")</f>
        <v>45939.753362615738</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45939.753362615738</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7"/>
      <c r="E12" s="157"/>
      <c r="F12" s="157"/>
      <c r="G12" s="151">
        <f ca="1">IFERROR(NOW()-F12,"-")</f>
        <v>45939.753362615738</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6"/>
      <c r="E13" s="157"/>
      <c r="F13" s="157"/>
      <c r="G13" s="151">
        <f ca="1">IFERROR(NOW()-F13,"-")</f>
        <v>45939.753362615738</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45939.753362615738</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57"/>
      <c r="E15" s="157"/>
      <c r="F15" s="157"/>
      <c r="G15" s="151">
        <f ca="1">IFERROR(NOW()-F15,"-")</f>
        <v>45939.753362615738</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45939.753362615738</v>
      </c>
      <c r="H16" s="157"/>
      <c r="I16" s="157" t="str">
        <f>IFERROR(VLOOKUP(D16,DB!A:F,6,0),"")</f>
        <v/>
      </c>
      <c r="J16" s="157" t="str">
        <f>IFERROR(VLOOKUP(D16,DB!A:G,7,0),"")</f>
        <v/>
      </c>
      <c r="K16" s="157"/>
      <c r="L16" s="157" t="str">
        <f>IFERROR(VLOOKUP(D16,DB!A:I,9,0),"")</f>
        <v/>
      </c>
    </row>
    <row r="17" spans="1:12" ht="31.5" customHeight="1">
      <c r="A17" s="110"/>
      <c r="B17" s="158" t="str">
        <f>IFERROR(VLOOKUP(D17,DB!A:K,11,0),"")</f>
        <v/>
      </c>
      <c r="C17" s="158"/>
      <c r="D17" s="158"/>
      <c r="E17" s="159"/>
      <c r="F17" s="113"/>
      <c r="G17" s="151">
        <f ca="1">IFERROR(NOW()-F17,"-")</f>
        <v>45939.753362615738</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45939.753362615738</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45939.753362615738</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51">
        <f ca="1">IFERROR(NOW()-F20,"-")</f>
        <v>45939.753362615738</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51">
        <f ca="1">IFERROR(NOW()-F21,"-")</f>
        <v>45939.753362615738</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45939.753362615738</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45939.753362615738</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45939.753362615738</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45939.753362615738</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45939.753362615738</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45939.753362615738</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45939.753362615738</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45939.753362615738</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45939.753362615738</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45939.753362615738</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45939.753362615738</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45939.753362615738</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45939.753362615738</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45939.753362615738</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45939.753362615738</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45939.753362615738</v>
      </c>
      <c r="H37" s="113"/>
      <c r="I37" s="158" t="str">
        <f>IFERROR(VLOOKUP(D37,DB!A:F,6,0),"")</f>
        <v/>
      </c>
      <c r="J37" s="158" t="str">
        <f>IFERROR(VLOOKUP(D37,DB!A:G,7,0),"")</f>
        <v/>
      </c>
      <c r="K37" s="161"/>
      <c r="L37" s="159" t="str">
        <f>IFERROR(VLOOKUP(D37,DB!A:I,9,0),"")</f>
        <v/>
      </c>
    </row>
    <row r="38" spans="1:12" ht="31.5" customHeight="1">
      <c r="A38" s="110"/>
      <c r="B38" s="109" t="str">
        <f>IFERROR(VLOOKUP(D38,DB!A:K,11,0),"")</f>
        <v/>
      </c>
      <c r="C38" s="111"/>
      <c r="D38" s="109"/>
      <c r="E38" s="112"/>
      <c r="F38" s="113"/>
      <c r="G38" s="81">
        <f ca="1">IFERROR(NOW()-F38,"-")</f>
        <v>45939.753362615738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45939.753362615738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45939.753362615738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45939.753362615738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45939.753362615738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45939.753362615738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45939.753362615738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45939.753362615738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45939.753362615738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45939.753362615738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45939.753362615738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45939.753362615738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45939.753362615738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45939.753362615738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45939.753362615738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45939.753362615738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45939.753362615738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45939.753362615738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45939.753362615738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45939.753362615738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45939.753362615738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45939.753362615738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45939.753362615738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45939.753362615738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45939.753362615738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45939.753362615738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45939.753362615738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45939.753362615738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45939.753362615738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45939.753362615738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45939.753362615738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45939.753362615738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45939.753362615738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45939.753362615738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45939.753362615738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45939.753362615738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45939.753362615738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45939.753362615738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45939.753362615738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45939.753362615738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45939.753362615738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45939.753362615738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45939.753362615738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45939.753362615738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45939.753362615738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45939.753362615738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45939.753362615738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45939.753362615738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45939.753362615738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45939.753362615738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45939.753362615738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45939.753362615738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45939.753362615738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45939.753362615738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45939.753362615738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45939.753362615738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45939.753362615738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45939.753362615738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45939.753362615738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45939.753362615738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45939.753362615738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45939.753362615738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45939.753362615738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45939.753362615738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45939.753362615738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45939.753362615738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45939.753362615738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45939.753362615738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45939.753362615738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45939.753362615738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45939.753362615738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45939.753362615738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45939.753362615738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45939.753362615738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45939.753362615738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45939.753362615738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45939.753362615738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45939.753362615738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45939.753362615738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45939.753362615738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45939.753362615738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45939.753362615738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45939.753362615738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45939.753362615738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45939.753362615738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45939.753362615738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45939.753362615738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45939.753362615738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45939.753362615738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45939.753362615738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45939.753362615738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45939.753362615738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45939.753362615738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45939.753362615738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45939.753362615738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45939.753362615738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45939.753362615738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45939.753362615738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45939.753362615738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45939.753362615738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45939.753362615738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45939.753362615738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45939.753362615738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45939.753362615738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45939.753362615738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45939.753362615738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45939.753362615738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45939.753362615738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45939.753362615738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45939.753362615738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45939.753362615738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45939.753362615738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45939.753362615738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45939.753362615738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45939.753362615738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45939.753362615738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45939.753362615738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45939.753362615738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45939.753362615738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45939.753362615738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45939.753362615738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45939.753362615738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45939.753362615738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45939.753362615738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45939.753362615738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45939.753362615738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45939.753362615738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45939.753362615738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45939.753362615738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45939.753362615738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45939.753362615738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45939.753362615738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45939.753362615738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45939.753362615738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45939.753362615738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45939.753362615738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45939.753362615738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45939.753362615738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45939.753362615738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45939.753362615738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45939.753362615738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45939.753362615738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45939.753362615738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45939.753362615738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45939.753362615738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45939.753362615738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45939.753362615738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45939.753362615738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45939.753362615738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45939.753362615738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45939.753362615738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45939.753362615738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45939.753362615738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45939.753362615738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45939.753362615738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45939.753362615738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45939.753362615738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45939.753362615738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45939.753362615738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45939.753362615738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45939.753362615738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45939.753362615738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45939.753362615738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45939.753362615738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45939.753362615738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45939.753362615738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45939.753362615738</v>
      </c>
      <c r="H204" s="113"/>
      <c r="I204" s="109" t="str">
        <f>IFERROR(VLOOKUP(D204,DB!A:F,6,0),"")</f>
        <v/>
      </c>
      <c r="J204" s="108" t="str">
        <f>IFERROR(VLOOKUP(D204,DB!A:G,7,0),"")</f>
        <v/>
      </c>
      <c r="K204" s="114"/>
      <c r="L204" s="115" t="str">
        <f>IFERROR(VLOOKUP(D204,DB!A:I,9,0),"")</f>
        <v/>
      </c>
    </row>
  </sheetData>
  <dataValidations count="2">
    <dataValidation allowBlank="1" showInputMessage="1" showErrorMessage="1" sqref="E1" xr:uid="{380493DB-286A-4683-AF55-C78F04945A49}"/>
    <dataValidation type="list" allowBlank="1" showInputMessage="1" showErrorMessage="1" sqref="E3 E5:E2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2025-10-09T15:04:58Z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