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45" documentId="13_ncr:1_{F6CB121F-512D-4AA6-A0C1-0FB36C537598}" xr6:coauthVersionLast="47" xr6:coauthVersionMax="47" xr10:uidLastSave="{C4FA3A86-A026-4294-8A0F-318AAA8B8CD5}"/>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5" i="4"/>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<sst xmlns="http://schemas.openxmlformats.org/spreadsheetml/2006/main" count="178599" uniqueCount="39084">
  <si>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</si>
  <si>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</si>
  <si>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</si>
  <si>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</si>
  <si>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</si>
  <si>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</si>
  <si>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</si>
  <si>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</si>
  <si>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</si>
  <si>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</si>
  <si>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</si>
  <si>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</si>
  <si>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</si>
  <si>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</si>
  <si>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</si>
  <si>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</si>
  <si>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</si>
  <si>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</si>
  <si>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</si>
  <si>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</si>
  <si>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</si>
  <si>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</si>
  <si>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</si>
  <si>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</si>
  <si>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</si>
  <si>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</si>
  <si>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</si>
  <si>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</si>
  <si>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</si>
  <si>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</si>
  <si>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</si>
  <si>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</si>
  <si>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</si>
  <si>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</si>
  <si>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</si>
  <si>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</si>
  <si>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</si>
  <si>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</si>
  <si>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</si>
  <si>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</si>
  <si>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</si>
  <si>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</si>
  <si>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</si>
  <si>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</si>
  <si>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</si>
  <si>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</si>
  <si>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</si>
  <si>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</si>
  <si>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</si>
  <si>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</si>
  <si>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</si>
  <si>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</si>
  <si>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</si>
  <si>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</si>
  <si>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</si>
  <si>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</si>
  <si>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</si>
  <si>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</si>
  <si>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</si>
  <si>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</si>
  <si>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</si>
  <si>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</si>
  <si>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</si>
  <si>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</si>
  <si>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</si>
  <si>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</si>
  <si>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</si>
  <si>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</si>
  <si>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</si>
  <si>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</si>
  <si>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</si>
  <si>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</si>
  <si>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</si>
  <si>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</si>
  <si>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</si>
  <si>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</si>
  <si>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</si>
  <si>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</si>
  <si>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</si>
  <si>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</si>
  <si>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</si>
  <si>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</si>
  <si>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</si>
  <si>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</si>
  <si>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</si>
  <si>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</si>
  <si>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</si>
  <si>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</si>
  <si>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</si>
  <si>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</si>
  <si>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</si>
  <si>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</si>
  <si>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</si>
  <si>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</si>
  <si>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</si>
  <si>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</si>
  <si>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</si>
  <si>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</si>
  <si>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</si>
  <si>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</si>
  <si>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</si>
  <si>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</si>
  <si>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</si>
  <si>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</si>
  <si>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</si>
  <si>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</si>
  <si>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</si>
  <si>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</si>
  <si>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</si>
  <si>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</si>
  <si>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</si>
  <si>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</si>
  <si>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</si>
  <si>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</si>
  <si>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</si>
  <si>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</si>
  <si>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</si>
  <si>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</si>
  <si>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</si>
  <si>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</si>
  <si>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</si>
  <si>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</si>
  <si>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</si>
  <si>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</si>
  <si>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</si>
  <si>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</si>
  <si>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</si>
  <si>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</si>
  <si>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</si>
  <si>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</si>
  <si>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</si>
  <si>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</si>
  <si>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</si>
  <si>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</si>
  <si>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</si>
  <si>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</si>
  <si>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</si>
  <si>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</si>
  <si>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</si>
  <si>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</si>
  <si>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</si>
  <si>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</si>
  <si>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</si>
  <si>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</si>
  <si>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</si>
  <si>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</si>
  <si>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</si>
  <si>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</si>
  <si>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</si>
  <si>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</si>
  <si>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</si>
  <si>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</si>
  <si>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</si>
  <si>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</si>
  <si>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</si>
  <si>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</si>
  <si>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</si>
  <si>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</si>
  <si>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</si>
  <si>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</si>
  <si>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</si>
  <si>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</si>
  <si>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</si>
  <si>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</si>
  <si>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</si>
  <si>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</si>
  <si>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</si>
  <si>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</si>
  <si>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</si>
  <si>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</si>
  <si>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</si>
  <si>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</si>
  <si>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</si>
  <si>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</si>
  <si>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</si>
  <si>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</si>
  <si>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</si>
  <si>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</si>
  <si>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</si>
  <si>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</si>
  <si>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</si>
  <si>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</si>
  <si>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</si>
  <si>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</si>
  <si>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</si>
  <si>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</si>
  <si>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</si>
  <si>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</si>
  <si>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</si>
  <si>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</si>
  <si>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</si>
  <si>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</si>
  <si>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</si>
  <si>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</si>
  <si>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</si>
  <si>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</si>
  <si>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</si>
  <si>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</si>
  <si>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</si>
  <si>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</si>
  <si>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</si>
  <si>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</si>
  <si>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</si>
  <si>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</si>
  <si>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</si>
  <si>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</si>
  <si>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</si>
  <si>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</si>
  <si>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</si>
  <si>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</si>
  <si>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</si>
  <si>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</si>
  <si>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</si>
  <si>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</si>
  <si>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</si>
  <si>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</si>
  <si>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</si>
  <si>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</si>
  <si>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</si>
  <si>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</si>
  <si>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</si>
  <si>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</si>
  <si>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</si>
  <si>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</si>
  <si>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</si>
  <si>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</si>
  <si>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</si>
  <si>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</si>
  <si>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</si>
  <si>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</si>
  <si>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</si>
  <si>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</si>
  <si>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</si>
  <si>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</si>
  <si>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</si>
  <si>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</si>
  <si>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</si>
  <si>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</si>
  <si>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</si>
  <si>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</si>
  <si>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</si>
  <si>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</si>
  <si>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</si>
  <si>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</si>
  <si>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</si>
  <si>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</si>
  <si>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</si>
  <si>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</si>
  <si>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</si>
  <si>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</si>
  <si>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</si>
  <si>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</si>
  <si>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</si>
  <si>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</si>
  <si>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</si>
  <si>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</si>
  <si>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</si>
  <si>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</si>
  <si>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</si>
  <si>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</si>
  <si>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</si>
  <si>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</si>
  <si>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</si>
  <si>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</si>
  <si>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</si>
  <si>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</si>
  <si>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</si>
  <si>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</si>
  <si>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</si>
  <si>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</si>
  <si>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</si>
  <si>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</si>
  <si>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</si>
  <si>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</si>
  <si>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</si>
  <si>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</si>
  <si>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</si>
  <si>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</si>
  <si>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</si>
  <si>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</si>
  <si>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</si>
  <si>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</si>
  <si>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</si>
  <si>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</si>
  <si>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</si>
  <si>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</si>
  <si>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</si>
  <si>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</si>
  <si>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</si>
  <si>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</si>
  <si>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</si>
  <si>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</si>
  <si>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</si>
  <si>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</si>
  <si>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</si>
  <si>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</si>
  <si>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</si>
  <si>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</si>
  <si>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</si>
  <si>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</si>
  <si>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</si>
  <si>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</si>
  <si>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</si>
  <si>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</si>
  <si>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</si>
  <si>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</si>
  <si>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</si>
  <si>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</si>
  <si>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</si>
  <si>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</si>
  <si>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</si>
  <si>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</si>
  <si>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</si>
  <si>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</si>
  <si>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</si>
  <si>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</si>
  <si>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</si>
  <si>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</si>
  <si>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</si>
  <si>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</si>
  <si>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</si>
  <si>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</si>
  <si>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</si>
  <si>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</si>
  <si>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</si>
  <si>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</si>
  <si>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</si>
  <si>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</si>
  <si>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</si>
  <si>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</si>
  <si>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</si>
  <si>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</si>
  <si>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</si>
  <si>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</si>
  <si>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</si>
  <si>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</si>
  <si>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</si>
  <si>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</si>
  <si>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</si>
  <si>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</si>
  <si>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</si>
  <si>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</si>
  <si>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</si>
  <si>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</si>
  <si>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</si>
  <si>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</si>
  <si>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</si>
  <si>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</si>
  <si>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</si>
  <si>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</si>
  <si>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</si>
  <si>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</si>
  <si>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</si>
  <si>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</si>
  <si>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</si>
  <si>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</si>
  <si>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</si>
  <si>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</si>
  <si>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</si>
  <si>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</si>
  <si>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</si>
  <si>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</si>
  <si>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</si>
  <si>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</si>
  <si>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</si>
  <si>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</si>
  <si>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</si>
  <si>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</si>
  <si>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</si>
  <si>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</si>
  <si>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</si>
  <si>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</si>
  <si>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</si>
  <si>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</si>
  <si>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</si>
  <si>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</si>
  <si>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</si>
  <si>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</si>
  <si>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</si>
  <si>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</si>
  <si>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</si>
  <si>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</si>
  <si>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</si>
  <si>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</si>
  <si>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</si>
  <si>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</si>
  <si>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</si>
  <si>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</si>
  <si>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</si>
  <si>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</si>
  <si>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</si>
  <si>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</si>
  <si>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</si>
  <si>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</si>
  <si>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</si>
  <si>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</si>
  <si>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</si>
  <si>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</si>
  <si>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</si>
  <si>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</si>
  <si>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</si>
  <si>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</si>
  <si>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</si>
  <si>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</si>
  <si>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</si>
  <si>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</si>
  <si>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</si>
  <si>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</si>
  <si>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</si>
  <si>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</si>
  <si>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</si>
  <si>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</si>
  <si>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</si>
  <si>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</si>
  <si>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</si>
  <si>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</si>
  <si>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</si>
  <si>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</si>
  <si>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</si>
  <si>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</si>
  <si>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</si>
  <si>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</si>
  <si>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</si>
  <si>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</si>
  <si>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</si>
  <si>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</si>
  <si>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</si>
  <si>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</si>
  <si>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</si>
  <si>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</si>
  <si>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</si>
  <si>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</si>
  <si>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</si>
  <si>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</si>
  <si>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</si>
  <si>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</si>
  <si>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</si>
  <si>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</si>
  <si>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</si>
  <si>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</si>
  <si>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</si>
  <si>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</si>
  <si>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</si>
  <si>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</si>
  <si>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</si>
  <si>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</si>
  <si>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</si>
  <si>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</si>
  <si>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</si>
  <si>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</si>
  <si>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</si>
  <si>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</si>
  <si>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</si>
  <si>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</si>
  <si>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</si>
  <si>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</si>
  <si>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</si>
  <si>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</si>
  <si>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</si>
  <si>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</si>
  <si>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</si>
  <si>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</si>
  <si>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</si>
  <si>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</si>
  <si>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</si>
  <si>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</si>
  <si>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</si>
  <si>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</si>
  <si>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</si>
  <si>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</si>
  <si>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</si>
  <si>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</si>
  <si>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</si>
  <si>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</si>
  <si>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</si>
  <si>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</si>
  <si>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</si>
  <si>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</si>
  <si>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</si>
  <si>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</si>
  <si>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</si>
  <si>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</si>
  <si>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</si>
  <si>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</si>
  <si>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</si>
  <si>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</si>
  <si>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</si>
  <si>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</si>
  <si>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</si>
  <si>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</si>
  <si>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</si>
  <si>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</si>
  <si>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</si>
  <si>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</si>
  <si>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</si>
  <si>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</si>
  <si>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</si>
  <si>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</si>
  <si>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</si>
  <si>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</si>
  <si>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</si>
  <si>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</si>
  <si>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</si>
  <si>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</si>
  <si>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</si>
  <si>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</si>
  <si>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</si>
  <si>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</si>
  <si>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</si>
  <si>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</si>
  <si>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</si>
  <si>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</si>
  <si>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</si>
  <si>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</si>
  <si>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</si>
  <si>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</si>
  <si>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</si>
  <si>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</si>
  <si>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</si>
  <si>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</si>
  <si>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</si>
  <si>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</si>
  <si>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</si>
  <si>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</si>
  <si>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</si>
  <si>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</si>
  <si>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</si>
  <si>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</si>
  <si>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</si>
  <si>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</si>
  <si>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</si>
  <si>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</si>
  <si>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</si>
  <si>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</si>
  <si>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</si>
  <si>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</si>
  <si>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</si>
  <si>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</si>
  <si>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</si>
  <si>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</si>
  <si>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</si>
  <si>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</si>
  <si>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</si>
  <si>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</si>
  <si>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</si>
  <si>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</si>
  <si>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</si>
  <si>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</si>
  <si>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</si>
  <si>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</si>
  <si>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</si>
  <si>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</si>
  <si>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</si>
  <si>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</si>
  <si>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</si>
  <si>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</si>
  <si>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</si>
  <si>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</si>
  <si>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</si>
  <si>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</si>
  <si>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</si>
  <si>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</si>
  <si>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</si>
  <si>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</si>
  <si>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</si>
  <si>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</si>
  <si>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</si>
  <si>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</si>
  <si>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</si>
  <si>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</si>
  <si>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</si>
  <si>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</si>
  <si>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</si>
  <si>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</si>
  <si>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</si>
  <si>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</si>
  <si>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</si>
  <si>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</si>
  <si>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</si>
  <si>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</si>
  <si>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</si>
  <si>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</si>
  <si>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</si>
  <si>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</si>
  <si>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</si>
  <si>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</si>
  <si>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</si>
  <si>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</si>
  <si>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</si>
  <si>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</si>
  <si>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</si>
  <si>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</si>
  <si>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</si>
  <si>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</si>
  <si>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</si>
  <si>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</si>
  <si>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</si>
  <si>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</si>
  <si>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</si>
  <si>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</si>
  <si>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</si>
  <si>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</si>
  <si>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</si>
  <si>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</si>
  <si>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</si>
  <si>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</si>
  <si>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</si>
  <si>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</si>
  <si>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</si>
  <si>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</si>
  <si>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</si>
  <si>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</si>
  <si>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</si>
  <si>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</si>
  <si>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</si>
  <si>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</si>
  <si>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</si>
  <si>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</si>
  <si>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</si>
  <si>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</si>
  <si>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</si>
  <si>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</si>
  <si>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</si>
  <si>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</si>
  <si>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</si>
  <si>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</si>
  <si>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</si>
  <si>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</si>
  <si>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</si>
  <si>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</si>
  <si>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</si>
  <si>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</si>
  <si>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</si>
  <si>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</si>
  <si>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</si>
  <si>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</si>
  <si>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</si>
  <si>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</si>
  <si>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</si>
  <si>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</si>
  <si>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</si>
  <si>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</si>
  <si>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</si>
  <si>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</si>
  <si>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</si>
  <si>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</si>
  <si>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</si>
  <si>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</si>
  <si>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</si>
  <si>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</si>
  <si>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</si>
  <si>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</si>
  <si>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</si>
  <si>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</si>
  <si>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</si>
  <si>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</si>
  <si>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</si>
  <si>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</si>
  <si>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</si>
  <si>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</si>
  <si>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</si>
  <si>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</si>
  <si>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</si>
  <si>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</si>
  <si>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</si>
  <si>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</si>
  <si>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</si>
  <si>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</si>
  <si>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</si>
  <si>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</si>
  <si>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</si>
  <si>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</si>
  <si>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</si>
  <si>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</si>
  <si>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</si>
  <si>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</si>
  <si>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</si>
  <si>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</si>
  <si>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</si>
  <si>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</si>
  <si>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</si>
  <si>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</si>
  <si>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</si>
  <si>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</si>
  <si>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</si>
  <si>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</si>
  <si>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</si>
  <si>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</si>
  <si>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</si>
  <si>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</si>
  <si>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</si>
  <si>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</si>
  <si>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</si>
  <si>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</si>
  <si>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</si>
  <si>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</si>
  <si>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</si>
  <si>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</si>
  <si>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</si>
  <si>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</si>
  <si>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</si>
  <si>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</si>
  <si>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</si>
  <si>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</si>
  <si>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</si>
  <si>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</si>
  <si>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</si>
  <si>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</si>
  <si>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</si>
  <si>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</si>
  <si>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</si>
  <si>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</si>
  <si>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</si>
  <si>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</si>
  <si>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</si>
  <si>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</si>
  <si>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</si>
  <si>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</si>
  <si>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</si>
  <si>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</si>
  <si>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</si>
  <si>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</si>
  <si>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</si>
  <si>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</si>
  <si>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</si>
  <si>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</si>
  <si>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</si>
  <si>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</si>
  <si>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</si>
  <si>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</si>
  <si>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</si>
  <si>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</si>
  <si>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</si>
  <si>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</si>
  <si>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</si>
  <si>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</si>
  <si>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</si>
  <si>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</si>
  <si>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</si>
  <si>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</si>
  <si>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</si>
  <si>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</si>
  <si>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</si>
  <si>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</si>
  <si>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</si>
  <si>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</si>
  <si>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</si>
  <si>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</si>
  <si>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</si>
  <si>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</si>
  <si>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</si>
  <si>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</si>
  <si>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</si>
  <si>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</si>
  <si>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</si>
  <si>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</si>
  <si>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</si>
  <si>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</si>
  <si>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</si>
  <si>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</si>
  <si>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</si>
  <si>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</si>
  <si>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</si>
  <si>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</si>
  <si>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</si>
  <si>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</si>
  <si>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</si>
  <si>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</si>
  <si>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</si>
  <si>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</si>
  <si>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</si>
  <si>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</si>
  <si>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</si>
  <si>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</si>
  <si>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</si>
  <si>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</si>
  <si>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</si>
  <si>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</si>
  <si>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</si>
  <si>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</si>
  <si>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</si>
  <si>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</si>
  <si>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</si>
  <si>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</si>
  <si>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</si>
  <si>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</si>
  <si>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</si>
  <si>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</si>
  <si>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</si>
  <si>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</si>
  <si>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</si>
  <si>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</si>
  <si>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</si>
  <si>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</si>
  <si>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</si>
  <si>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</si>
  <si>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</si>
  <si>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</si>
  <si>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</si>
  <si>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</si>
  <si>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</si>
  <si>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</si>
  <si>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</si>
  <si>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</si>
  <si>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</si>
  <si>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</si>
  <si>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</si>
  <si>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</si>
  <si>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</si>
  <si>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</si>
  <si>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</si>
  <si>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</si>
  <si>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</si>
  <si>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</si>
  <si>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</si>
  <si>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</si>
  <si>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</si>
  <si>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</si>
  <si>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</si>
  <si>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</si>
  <si>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</si>
  <si>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</si>
  <si>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</si>
  <si>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</si>
  <si>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</si>
  <si>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</si>
  <si>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</si>
  <si>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</si>
  <si>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</si>
  <si>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</si>
  <si>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</si>
  <si>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</si>
  <si>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</si>
  <si>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</si>
  <si>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</si>
  <si>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</si>
  <si>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</si>
  <si>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</si>
  <si>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</si>
  <si>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</si>
  <si>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</si>
  <si>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</si>
  <si>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</si>
  <si>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</si>
  <si>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</si>
  <si>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</si>
  <si>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</si>
  <si>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</si>
  <si>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</si>
  <si>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</si>
  <si>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</si>
  <si>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</si>
  <si>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</si>
  <si>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</si>
  <si>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</si>
  <si>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</si>
  <si>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</si>
  <si>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</si>
  <si>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</si>
  <si>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</si>
  <si>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</si>
  <si>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</si>
  <si>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</si>
  <si>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</si>
  <si>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</si>
  <si>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</si>
  <si>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</si>
  <si>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</si>
  <si>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</si>
  <si>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</si>
  <si>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</si>
  <si>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</si>
  <si>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</si>
  <si>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</si>
  <si>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</si>
  <si>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</si>
  <si>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</si>
  <si>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</si>
  <si>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</si>
  <si>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</si>
  <si>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</si>
  <si>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</si>
  <si>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</si>
  <si>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</si>
  <si>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</si>
  <si>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</si>
  <si>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</si>
  <si>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</si>
  <si>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</si>
  <si>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</si>
  <si>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</si>
  <si>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</si>
  <si>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</si>
  <si>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</si>
  <si>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</si>
  <si>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</si>
  <si>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</si>
  <si>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</si>
  <si>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</si>
  <si>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</si>
  <si>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</si>
  <si>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</si>
  <si>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</si>
  <si>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</si>
  <si>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</si>
  <si>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</si>
  <si>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</si>
  <si>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</si>
  <si>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</si>
  <si>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</si>
  <si>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</si>
  <si>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</si>
  <si>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</si>
  <si>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</si>
  <si>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</si>
  <si>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</si>
  <si>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</si>
  <si>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</si>
  <si>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</si>
  <si>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</si>
  <si>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</si>
  <si>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</si>
  <si>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</si>
  <si>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</si>
  <si>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</si>
  <si>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</si>
  <si>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</si>
  <si>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</si>
  <si>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</si>
  <si>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</si>
  <si>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</si>
  <si>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</si>
  <si>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</si>
  <si>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</si>
  <si>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</si>
  <si>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</si>
  <si>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</si>
  <si>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</si>
  <si>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</si>
  <si>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</si>
  <si>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</si>
  <si>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</si>
  <si>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</si>
  <si>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</si>
  <si>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</si>
  <si>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</si>
  <si>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</si>
  <si>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</si>
  <si>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</si>
  <si>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</si>
  <si>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</si>
  <si>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</si>
  <si>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</si>
  <si>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</si>
  <si>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</si>
  <si>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</si>
  <si>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</si>
  <si>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</si>
  <si>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</si>
  <si>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</si>
  <si>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</si>
  <si>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</si>
  <si>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</si>
  <si>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</si>
  <si>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</si>
  <si>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</si>
  <si>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</si>
  <si>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</si>
  <si>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</si>
  <si>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</si>
  <si>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</si>
  <si>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</si>
  <si>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</si>
  <si>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</si>
  <si>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</si>
  <si>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</si>
  <si>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</si>
  <si>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</si>
  <si>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</si>
  <si>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</si>
  <si>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</si>
  <si>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</si>
  <si>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</si>
  <si>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</si>
  <si>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</si>
  <si>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</si>
  <si>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</si>
  <si>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</si>
  <si>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</si>
  <si>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</si>
  <si>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</si>
  <si>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</si>
  <si>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</si>
  <si>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</si>
  <si>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</si>
  <si>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</si>
  <si>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</si>
  <si>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</si>
  <si>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</si>
  <si>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</si>
  <si>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</si>
  <si>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</si>
  <si>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</si>
  <si>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</si>
  <si>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</si>
  <si>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</si>
  <si>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</si>
  <si>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</si>
  <si>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</si>
  <si>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</si>
  <si>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</si>
  <si>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</si>
  <si>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</si>
  <si>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</si>
  <si>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</si>
  <si>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</si>
  <si>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</si>
  <si>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</si>
  <si>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</si>
  <si>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</si>
  <si>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</si>
  <si>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</si>
  <si>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</si>
  <si>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</si>
  <si>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</si>
  <si>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</si>
  <si>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</si>
  <si>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</si>
  <si>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</si>
  <si>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</si>
  <si>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</si>
  <si>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</si>
  <si>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</si>
  <si>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</si>
  <si>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</si>
  <si>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</si>
  <si>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</si>
  <si>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</si>
  <si>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</si>
  <si>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</si>
  <si>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</si>
  <si>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</si>
  <si>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</si>
  <si>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</si>
  <si>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</si>
  <si>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</si>
  <si>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</si>
  <si>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</si>
  <si>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</si>
  <si>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</si>
  <si>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</si>
  <si>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</si>
  <si>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</si>
  <si>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</si>
  <si>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</si>
  <si>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</si>
  <si>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</si>
  <si>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</si>
  <si>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</si>
  <si>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</si>
  <si>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</si>
  <si>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</si>
  <si>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</si>
  <si>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</si>
  <si>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</si>
  <si>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</si>
  <si>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</si>
  <si>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</si>
  <si>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</si>
  <si>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</si>
  <si>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</si>
  <si>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</si>
  <si>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</si>
  <si>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</si>
  <si>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</si>
  <si>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</si>
  <si>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</si>
  <si>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</si>
  <si>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</si>
  <si>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</si>
  <si>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</si>
  <si>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</si>
  <si>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</si>
  <si>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</si>
  <si>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</si>
  <si>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</si>
  <si>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</si>
  <si>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</si>
  <si>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</si>
  <si>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</si>
  <si>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</si>
  <si>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</si>
  <si>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</si>
  <si>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</si>
  <si>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</si>
  <si>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</si>
  <si>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</si>
  <si>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</si>
  <si>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</si>
  <si>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</si>
  <si>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</si>
  <si>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</si>
  <si>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</si>
  <si>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</si>
  <si>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</si>
  <si>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</si>
  <si>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</si>
  <si>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</si>
  <si>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</si>
  <si>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</si>
  <si>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</si>
  <si>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</si>
  <si>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</si>
  <si>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</si>
  <si>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</si>
  <si>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</si>
  <si>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</si>
  <si>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</si>
  <si>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</si>
  <si>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</si>
  <si>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</si>
  <si>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</si>
  <si>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</si>
  <si>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</si>
  <si>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</si>
  <si>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</si>
  <si>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</si>
  <si>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</si>
  <si>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</si>
  <si>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</si>
  <si>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</si>
  <si>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</si>
  <si>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</si>
  <si>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</si>
  <si>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</si>
  <si>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</si>
  <si>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</si>
  <si>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</si>
  <si>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</si>
  <si>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</si>
  <si>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</si>
  <si>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</si>
  <si>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</si>
  <si>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</si>
  <si>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</si>
  <si>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</si>
  <si>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</si>
  <si>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</si>
  <si>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</si>
  <si>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</si>
  <si>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</si>
  <si>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</si>
  <si>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</si>
  <si>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</si>
  <si>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</si>
  <si>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</si>
  <si>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</si>
  <si>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</si>
  <si>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</si>
  <si>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</si>
  <si>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</si>
  <si>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</si>
  <si>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</si>
  <si>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</si>
  <si>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</si>
  <si>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</si>
  <si>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</si>
  <si>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</si>
  <si>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</si>
  <si>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</si>
  <si>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</si>
  <si>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</si>
  <si>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</si>
  <si>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</si>
  <si>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</si>
  <si>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</si>
  <si>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</si>
  <si>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</si>
  <si>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</si>
  <si>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</si>
  <si>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</si>
  <si>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</si>
  <si>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</si>
  <si>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</si>
  <si>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</si>
  <si>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</si>
  <si>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</si>
  <si>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</si>
  <si>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</si>
  <si>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</si>
  <si>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</si>
  <si>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</si>
  <si>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</si>
  <si>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</si>
  <si>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</si>
  <si>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</si>
  <si>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</si>
  <si>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</si>
  <si>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</si>
  <si>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</si>
  <si>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</si>
  <si>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</si>
  <si>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</si>
  <si>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</si>
  <si>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</si>
  <si>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</si>
  <si>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</si>
  <si>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</si>
  <si>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</si>
  <si>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</si>
  <si>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</si>
  <si>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</si>
  <si>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</si>
  <si>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</si>
  <si>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</si>
  <si>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</si>
  <si>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</si>
  <si>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</si>
  <si>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</si>
  <si>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</si>
  <si>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</si>
  <si>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</si>
  <si>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</si>
  <si>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</si>
  <si>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</si>
  <si>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</si>
  <si>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</si>
  <si>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</si>
  <si>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</si>
  <si>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</si>
  <si>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</si>
  <si>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</si>
  <si>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</si>
  <si>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</si>
  <si>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</si>
  <si>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</si>
  <si>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</si>
  <si>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</si>
  <si>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</si>
  <si>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</si>
  <si>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</si>
  <si>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</si>
  <si>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</si>
  <si>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</si>
  <si>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</si>
  <si>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</si>
  <si>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</si>
  <si>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</si>
  <si>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</si>
  <si>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</si>
  <si>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</si>
  <si>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</si>
  <si>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</si>
  <si>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</si>
  <si>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</si>
  <si>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</si>
  <si>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</si>
  <si>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</si>
  <si>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</si>
  <si>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</si>
  <si>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</si>
  <si>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</si>
  <si>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</si>
  <si>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</si>
  <si>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</si>
  <si>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</si>
  <si>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</si>
  <si>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</si>
  <si>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</si>
  <si>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</si>
  <si>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</si>
  <si>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</si>
  <si>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</si>
  <si>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</si>
  <si>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</si>
  <si>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</si>
  <si>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</si>
  <si>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</si>
  <si>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</si>
  <si>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</si>
  <si>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</si>
  <si>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</si>
  <si>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</si>
  <si>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</si>
  <si>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</si>
  <si>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</si>
  <si>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</si>
  <si>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</si>
  <si>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</si>
  <si>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</si>
  <si>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</si>
  <si>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</si>
  <si>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</si>
  <si>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</si>
  <si>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</si>
  <si>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</si>
  <si>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</si>
  <si>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</si>
  <si>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</si>
  <si>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</si>
  <si>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</si>
  <si>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</si>
  <si>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</si>
  <si>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</si>
  <si>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</si>
  <si>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</si>
  <si>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</si>
  <si>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</si>
  <si>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</si>
  <si>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</si>
  <si>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</si>
  <si>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</si>
  <si>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</si>
  <si>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</si>
  <si>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</si>
  <si>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</si>
  <si>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</si>
  <si>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</si>
  <si>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</si>
  <si>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</si>
  <si>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</si>
  <si>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</si>
  <si>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</si>
  <si>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</si>
  <si>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</si>
  <si>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</si>
  <si>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</si>
  <si>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</si>
  <si>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</si>
  <si>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</si>
  <si>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</si>
  <si>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</si>
  <si>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</si>
  <si>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</si>
  <si>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</si>
  <si>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</si>
  <si>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</si>
  <si>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</si>
  <si>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</si>
  <si>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</si>
  <si>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</si>
  <si>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</si>
  <si>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</si>
  <si>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</si>
  <si>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</si>
  <si>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</si>
  <si>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</si>
  <si>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</si>
  <si>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</si>
  <si>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</si>
  <si>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</si>
  <si>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</si>
  <si>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</si>
  <si>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</si>
  <si>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</si>
  <si>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</si>
  <si>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</si>
  <si>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</si>
  <si>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</si>
  <si>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</si>
  <si>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</si>
  <si>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</si>
  <si>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</si>
  <si>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</si>
  <si>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</si>
  <si>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</si>
  <si>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</si>
  <si>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</si>
  <si>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</si>
  <si>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</si>
  <si>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</si>
  <si>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</si>
  <si>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</si>
  <si>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</si>
  <si>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</si>
  <si>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</si>
  <si>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</si>
  <si>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</si>
  <si>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</si>
  <si>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</si>
  <si>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</si>
  <si>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</si>
  <si>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</si>
  <si>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</si>
  <si>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</si>
  <si>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</si>
  <si>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</si>
  <si>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</si>
  <si>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</si>
  <si>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</si>
  <si>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</si>
  <si>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</si>
  <si>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</si>
  <si>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</si>
  <si>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</si>
  <si>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</si>
  <si>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</si>
  <si>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</si>
  <si>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</si>
  <si>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</si>
  <si>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</si>
  <si>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</si>
  <si>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</si>
  <si>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</si>
  <si>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</si>
  <si>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</si>
  <si>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</si>
  <si>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</si>
  <si>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</si>
  <si>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</si>
  <si>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</si>
  <si>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</si>
  <si>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</si>
  <si>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</si>
  <si>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</si>
  <si>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</si>
  <si>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</si>
  <si>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</si>
  <si>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</si>
  <si>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</si>
  <si>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</si>
  <si>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</si>
  <si>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</si>
  <si>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</si>
  <si>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</si>
  <si>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</si>
  <si>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</si>
  <si>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</si>
  <si>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</si>
  <si>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</si>
  <si>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</si>
  <si>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</si>
  <si>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</si>
  <si>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</si>
  <si>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</si>
  <si>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</si>
  <si>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</si>
  <si>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</si>
  <si>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</si>
  <si>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</si>
  <si>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</si>
  <si>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</si>
  <si>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</si>
  <si>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</si>
  <si>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</si>
  <si>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</si>
  <si>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</si>
  <si>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</si>
  <si>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</si>
  <si>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</si>
  <si>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</si>
  <si>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</si>
  <si>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</si>
  <si>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</si>
  <si>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</si>
  <si>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</si>
  <si>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</si>
  <si>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</si>
  <si>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</si>
  <si>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</si>
  <si>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</si>
  <si>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</si>
  <si>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</si>
  <si>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</si>
  <si>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</si>
  <si>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</si>
  <si>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</si>
  <si>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</si>
  <si>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</si>
  <si>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</si>
  <si>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</si>
  <si>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</si>
  <si>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</si>
  <si>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</si>
  <si>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</si>
  <si>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</si>
  <si>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</si>
  <si>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</si>
  <si>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</si>
  <si>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</si>
  <si>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</si>
  <si>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</si>
  <si>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</si>
  <si>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</si>
  <si>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</si>
  <si>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</si>
  <si>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</si>
  <si>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</si>
  <si>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</si>
  <si>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</si>
  <si>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</si>
  <si>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</si>
  <si>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</si>
  <si>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</si>
  <si>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</si>
  <si>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</si>
  <si>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</si>
  <si>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</si>
  <si>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</si>
  <si>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</si>
  <si>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</si>
  <si>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</si>
  <si>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</si>
  <si>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</si>
  <si>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</si>
  <si>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</si>
  <si>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</si>
  <si>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</si>
  <si>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</si>
  <si>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</si>
  <si>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</si>
  <si>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</si>
  <si>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</si>
  <si>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</si>
  <si>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</si>
  <si>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</si>
  <si>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</si>
  <si>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</si>
  <si>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</si>
  <si>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</si>
  <si>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</si>
  <si>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</si>
  <si>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</si>
  <si>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</si>
  <si>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</si>
  <si>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</si>
  <si>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</si>
  <si>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</si>
  <si>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</si>
  <si>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</si>
  <si>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</si>
  <si>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</si>
  <si>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</si>
  <si>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</si>
  <si>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</si>
  <si>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</si>
  <si>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</si>
  <si>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</si>
  <si>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</si>
  <si>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</si>
  <si>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</si>
  <si>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</si>
  <si>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</si>
  <si>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</si>
  <si>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</si>
  <si>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</si>
  <si>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</si>
  <si>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</si>
  <si>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</si>
  <si>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</si>
  <si>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</si>
  <si>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</si>
  <si>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</si>
  <si>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</si>
  <si>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</si>
  <si>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</si>
  <si>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</si>
  <si>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</si>
  <si>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</si>
  <si>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</si>
  <si>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</si>
  <si>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</si>
  <si>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</si>
  <si>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</si>
  <si>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</si>
  <si>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</si>
  <si>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</si>
  <si>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</si>
  <si>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</si>
  <si>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</si>
  <si>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</si>
  <si>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</si>
  <si>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</si>
  <si>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</si>
  <si>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</si>
  <si>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</si>
  <si>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</si>
  <si>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</si>
  <si>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</si>
  <si>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</si>
  <si>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</si>
  <si>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</si>
  <si>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</si>
  <si>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</si>
  <si>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</si>
  <si>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</si>
  <si>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</si>
  <si>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</si>
  <si>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</si>
  <si>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</si>
  <si>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</si>
  <si>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</si>
  <si>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</si>
  <si>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</si>
  <si>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</si>
  <si>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</si>
  <si>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</si>
  <si>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</si>
  <si>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</si>
  <si>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</si>
  <si>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</si>
  <si>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</si>
  <si>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</si>
  <si>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</si>
  <si>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</si>
  <si>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</si>
  <si>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</si>
  <si>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</si>
  <si>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</si>
  <si>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</si>
  <si>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</si>
  <si>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</si>
  <si>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</si>
  <si>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</si>
  <si>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</si>
  <si>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</si>
  <si>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</si>
  <si>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</si>
  <si>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</si>
  <si>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</si>
  <si>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</si>
  <si>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</si>
  <si>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</si>
  <si>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</si>
  <si>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</si>
  <si>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</si>
  <si>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</si>
  <si>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</si>
  <si>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</si>
  <si>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</si>
  <si>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</si>
  <si>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</si>
  <si>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</si>
  <si>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</si>
  <si>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</si>
  <si>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</si>
  <si>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</si>
  <si>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</si>
  <si>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</si>
  <si>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</si>
  <si>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</si>
  <si>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</si>
  <si>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</si>
  <si>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</si>
  <si>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</si>
  <si>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</si>
  <si>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</si>
  <si>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</si>
  <si>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</si>
  <si>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</si>
  <si>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</si>
  <si>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</si>
  <si>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</si>
  <si>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</si>
  <si>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</si>
  <si>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</si>
  <si>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</si>
  <si>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</si>
  <si>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</si>
  <si>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</si>
  <si>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</si>
  <si>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</si>
  <si>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</si>
  <si>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</si>
  <si>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</si>
  <si>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</si>
  <si>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</si>
  <si>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</si>
  <si>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</si>
  <si>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</si>
  <si>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</si>
  <si>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</si>
  <si>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</si>
  <si>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</si>
  <si>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</si>
  <si>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</si>
  <si>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</si>
  <si>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</si>
  <si>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</si>
  <si>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</si>
  <si>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</si>
  <si>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</si>
  <si>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</si>
  <si>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</si>
  <si>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</si>
  <si>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</si>
  <si>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</si>
  <si>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</si>
  <si>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</si>
  <si>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</si>
  <si>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</si>
  <si>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</si>
  <si>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</si>
  <si>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</si>
  <si>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</si>
  <si>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</si>
  <si>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</si>
  <si>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</si>
  <si>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</si>
  <si>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</si>
  <si>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</si>
  <si>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</si>
  <si>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</si>
  <si>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</si>
  <si>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</si>
  <si>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</si>
  <si>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</si>
  <si>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</si>
  <si>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</si>
  <si>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</si>
  <si>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</si>
  <si>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</si>
  <si>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</si>
  <si>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</si>
  <si>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</si>
  <si>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</si>
  <si>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</si>
  <si>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</si>
  <si>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</si>
  <si>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</si>
  <si>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</si>
  <si>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</si>
  <si>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</si>
  <si>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</si>
  <si>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</si>
  <si>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</si>
  <si>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</si>
  <si>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</si>
  <si>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</si>
  <si>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</si>
  <si>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</si>
  <si>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</si>
  <si>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</si>
  <si>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</si>
  <si>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</si>
  <si>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</si>
  <si>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</si>
  <si>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</si>
  <si>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</si>
  <si>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</si>
  <si>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</si>
  <si>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</si>
  <si>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</si>
  <si>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</si>
  <si>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</si>
  <si>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</si>
  <si>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</si>
  <si>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</si>
  <si>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</si>
  <si>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</si>
  <si>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</si>
  <si>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</si>
  <si>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</si>
  <si>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</si>
  <si>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</si>
  <si>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</si>
  <si>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</si>
  <si>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</si>
  <si>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</si>
  <si>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</si>
  <si>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</si>
  <si>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</si>
  <si>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</si>
  <si>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</si>
  <si>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</si>
  <si>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</si>
  <si>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</si>
  <si>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</si>
  <si>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</si>
  <si>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</si>
  <si>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</si>
  <si>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</si>
  <si>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</si>
  <si>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</si>
  <si>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</si>
  <si>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</si>
  <si>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</si>
  <si>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</si>
  <si>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</si>
  <si>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</si>
  <si>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</si>
  <si>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</si>
  <si>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</si>
  <si>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</si>
  <si>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</si>
  <si>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</si>
  <si>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</si>
  <si>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</si>
  <si>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</si>
  <si>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</si>
  <si>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</si>
  <si>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</si>
  <si>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</si>
  <si>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</si>
  <si>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</si>
  <si>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</si>
  <si>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</si>
  <si>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</si>
  <si>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</si>
  <si>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</si>
  <si>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</si>
  <si>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</si>
  <si>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</si>
  <si>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</si>
  <si>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</si>
  <si>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</si>
  <si>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</si>
  <si>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</si>
  <si>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</si>
  <si>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</si>
  <si>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</si>
  <si>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</si>
  <si>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</si>
  <si>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</si>
  <si>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</si>
  <si>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</si>
  <si>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</si>
  <si>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</si>
  <si>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</si>
  <si>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</si>
  <si>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</si>
  <si>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</si>
  <si>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</si>
  <si>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</si>
  <si>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</si>
  <si>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</si>
  <si>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</si>
  <si>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</si>
  <si>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</si>
  <si>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</si>
  <si>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</si>
  <si>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</si>
  <si>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</si>
  <si>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</si>
  <si>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</si>
  <si>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</si>
  <si>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</si>
  <si>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</si>
  <si>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</si>
  <si>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</si>
  <si>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</si>
  <si>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</si>
  <si>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</si>
  <si>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</si>
  <si>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</si>
  <si>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</si>
  <si>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</si>
  <si>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</si>
  <si>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</si>
  <si>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</si>
  <si>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</si>
  <si>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</si>
  <si>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</si>
  <si>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</si>
  <si>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</si>
  <si>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</si>
  <si>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</si>
  <si>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</si>
  <si>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</si>
  <si>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</si>
  <si>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</si>
  <si>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</si>
  <si>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</si>
  <si>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</si>
  <si>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</si>
  <si>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</si>
  <si>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</si>
  <si>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</si>
  <si>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</si>
  <si>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</si>
  <si>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</si>
  <si>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</si>
  <si>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</si>
  <si>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</si>
  <si>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</si>
  <si>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</si>
  <si>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</si>
  <si>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</si>
  <si>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</si>
  <si>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</si>
  <si>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</si>
  <si>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</si>
  <si>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</si>
  <si>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</si>
  <si>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</si>
  <si>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</si>
  <si>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</si>
  <si>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</si>
  <si>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</si>
  <si>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</si>
  <si>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</si>
  <si>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</si>
  <si>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</si>
  <si>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</si>
  <si>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</si>
  <si>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</si>
  <si>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</si>
  <si>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</si>
  <si>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</si>
  <si>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</si>
  <si>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</si>
  <si>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</si>
  <si>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</si>
  <si>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</si>
  <si>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</si>
  <si>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</si>
  <si>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</si>
  <si>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</si>
  <si>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</si>
  <si>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</si>
  <si>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</si>
  <si>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</si>
  <si>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</si>
  <si>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</si>
  <si>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</si>
  <si>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</si>
  <si>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</si>
  <si>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</si>
  <si>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</si>
  <si>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</si>
  <si>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</si>
  <si>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</si>
  <si>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</si>
  <si>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</si>
  <si>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</si>
  <si>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</si>
  <si>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</si>
  <si>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</si>
  <si>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</si>
  <si>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</si>
  <si>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</si>
  <si>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</si>
  <si>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</si>
  <si>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</si>
  <si>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</si>
  <si>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</si>
  <si>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</si>
  <si>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</si>
  <si>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</si>
  <si>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</si>
  <si>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</si>
  <si>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</si>
  <si>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</si>
  <si>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</si>
  <si>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</si>
  <si>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</si>
  <si>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</si>
  <si>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</si>
  <si>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</si>
  <si>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</si>
  <si>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</si>
  <si>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</si>
  <si>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</si>
  <si>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</si>
  <si>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</si>
  <si>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</si>
  <si>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</si>
  <si>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</si>
  <si>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</si>
  <si>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</si>
  <si>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</si>
  <si>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</si>
  <si>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</si>
  <si>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</si>
  <si>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</si>
  <si>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</si>
  <si>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</si>
  <si>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</si>
  <si>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</si>
  <si>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</si>
  <si>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</si>
  <si>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</si>
  <si>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</si>
  <si>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</si>
  <si>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</si>
  <si>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</si>
  <si>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</si>
  <si>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</si>
  <si>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</si>
  <si>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</si>
  <si>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</si>
  <si>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</si>
  <si>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</si>
  <si>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</si>
  <si>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</si>
  <si>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</si>
  <si>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</si>
  <si>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</si>
  <si>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</si>
  <si>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</si>
  <si>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</si>
  <si>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</si>
  <si>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</si>
  <si>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</si>
  <si>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</si>
  <si>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</si>
  <si>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</si>
  <si>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</si>
  <si>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</si>
  <si>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</si>
  <si>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</si>
  <si>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</si>
  <si>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</si>
  <si>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</si>
  <si>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</si>
  <si>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</si>
  <si>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</si>
  <si>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</si>
  <si>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</si>
  <si>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</si>
  <si>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</si>
  <si>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</si>
  <si>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</si>
  <si>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</si>
  <si>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</si>
  <si>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</si>
  <si>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</si>
  <si>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</si>
  <si>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</si>
  <si>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</si>
  <si>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</si>
  <si>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</si>
  <si>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</si>
  <si>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</si>
  <si>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</si>
  <si>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</si>
  <si>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</si>
  <si>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</si>
  <si>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</si>
  <si>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</si>
  <si>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</si>
  <si>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</si>
  <si>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</si>
  <si>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</si>
  <si>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</si>
  <si>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</si>
  <si>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</si>
  <si>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</si>
  <si>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</si>
  <si>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</si>
  <si>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</si>
  <si>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</si>
  <si>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</si>
  <si>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</si>
  <si>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</si>
  <si>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</si>
  <si>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</si>
  <si>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</si>
  <si>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</si>
  <si>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</si>
  <si>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</si>
  <si>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</si>
  <si>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</si>
  <si>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</si>
  <si>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</si>
  <si>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</si>
  <si>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</si>
  <si>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</si>
  <si>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</si>
  <si>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</si>
  <si>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</si>
  <si>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</si>
  <si>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</si>
  <si>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</si>
  <si>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</si>
  <si>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</si>
  <si>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</si>
  <si>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</si>
  <si>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</si>
  <si>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</si>
  <si>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</si>
  <si>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</si>
  <si>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</si>
  <si>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</si>
  <si>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</si>
  <si>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</si>
  <si>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</si>
  <si>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</si>
  <si>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</si>
  <si>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</si>
  <si>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</si>
  <si>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</si>
  <si>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</si>
  <si>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</si>
  <si>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</si>
  <si>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</si>
  <si>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</si>
  <si>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</si>
  <si>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</si>
  <si>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</si>
  <si>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</si>
  <si>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</si>
  <si>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</si>
  <si>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</si>
  <si>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</si>
  <si>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</si>
  <si>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</si>
  <si>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</si>
  <si>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</si>
  <si>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</si>
  <si>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</si>
  <si>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</si>
  <si>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</si>
  <si>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</si>
  <si>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</si>
  <si>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</si>
  <si>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</si>
  <si>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</si>
  <si>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</si>
  <si>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</si>
  <si>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</si>
  <si>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</si>
  <si>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</si>
  <si>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</si>
  <si>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</si>
  <si>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</si>
  <si>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</si>
  <si>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</si>
  <si>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</si>
  <si>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</si>
  <si>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</si>
  <si>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</si>
  <si>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</si>
  <si>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</si>
  <si>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</si>
  <si>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</si>
  <si>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</si>
  <si>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</si>
  <si>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</si>
  <si>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</si>
  <si>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</si>
  <si>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</si>
  <si>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</si>
  <si>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</si>
  <si>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</si>
  <si>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</si>
  <si>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</si>
  <si>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</si>
  <si>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</si>
  <si>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</si>
  <si>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</si>
  <si>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</si>
  <si>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</si>
  <si>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</si>
  <si>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</si>
  <si>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</si>
  <si>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</si>
  <si>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</si>
  <si>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</si>
  <si>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</si>
  <si>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</si>
  <si>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</si>
  <si>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</si>
  <si>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</si>
  <si>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</si>
  <si>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</si>
  <si>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</si>
  <si>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</si>
  <si>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</si>
  <si>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</si>
  <si>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</si>
  <si>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</si>
  <si>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</si>
  <si>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</si>
  <si>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</si>
  <si>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</si>
  <si>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</si>
  <si>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</si>
  <si>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</si>
  <si>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</si>
  <si>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</si>
  <si>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</si>
  <si>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</si>
  <si>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</si>
  <si>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</si>
  <si>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</si>
  <si>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</si>
  <si>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</si>
  <si>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</si>
  <si>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</si>
  <si>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</si>
  <si>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</si>
  <si>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</si>
  <si>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</si>
  <si>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</si>
  <si>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</si>
  <si>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</si>
  <si>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</si>
  <si>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</si>
  <si>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</si>
  <si>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</si>
  <si>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</si>
  <si>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</si>
  <si>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</si>
  <si>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</si>
  <si>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</si>
  <si>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</si>
  <si>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</si>
  <si>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</si>
  <si>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</si>
  <si>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</si>
  <si>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</si>
  <si>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</si>
  <si>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</si>
  <si>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</si>
  <si>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</si>
  <si>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</si>
  <si>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</si>
  <si>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</si>
  <si>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</si>
  <si>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</si>
  <si>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</si>
  <si>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</si>
  <si>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</si>
  <si>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</si>
  <si>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</si>
  <si>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</si>
  <si>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</si>
  <si>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</si>
  <si>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</si>
  <si>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</si>
  <si>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</si>
  <si>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</si>
  <si>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</si>
  <si>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</si>
  <si>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</si>
  <si>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</si>
  <si>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</si>
  <si>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</si>
  <si>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</si>
  <si>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</si>
  <si>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</si>
  <si>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</si>
  <si>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</si>
  <si>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</si>
  <si>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</si>
  <si>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</si>
  <si>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</si>
  <si>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</si>
  <si>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</si>
  <si>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</si>
  <si>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</si>
  <si>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</si>
  <si>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</si>
  <si>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</si>
  <si>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</si>
  <si>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</si>
  <si>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</si>
  <si>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</si>
  <si>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</si>
  <si>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</si>
  <si>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</si>
  <si>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</si>
  <si>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</si>
  <si>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</si>
  <si>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</si>
  <si>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</si>
  <si>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</si>
  <si>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</si>
  <si>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</si>
  <si>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</si>
  <si>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</si>
  <si>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</si>
  <si>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</si>
  <si>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</si>
  <si>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</si>
  <si>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</si>
  <si>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</si>
  <si>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</si>
  <si>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</si>
  <si>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</si>
  <si>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</si>
  <si>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</si>
  <si>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</si>
  <si>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</si>
  <si>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</si>
  <si>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</si>
  <si>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</si>
  <si>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</si>
  <si>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</si>
  <si>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</si>
  <si>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</si>
  <si>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</si>
  <si>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</si>
  <si>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</si>
  <si>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</si>
  <si>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</si>
  <si>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</si>
  <si>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</si>
  <si>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</si>
  <si>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</si>
  <si>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</si>
  <si>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</si>
  <si>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</si>
  <si>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</si>
  <si>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</si>
  <si>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</si>
  <si>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</si>
  <si>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</si>
  <si>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</si>
  <si>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</si>
  <si>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</si>
  <si>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</si>
  <si>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</si>
  <si>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</si>
  <si>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</si>
  <si>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</si>
  <si>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</si>
  <si>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</si>
  <si>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</si>
  <si>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</si>
  <si>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</si>
  <si>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</si>
  <si>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</si>
  <si>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</si>
  <si>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</si>
  <si>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</si>
  <si>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</si>
  <si>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</si>
  <si>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</si>
  <si>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</si>
  <si>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</si>
  <si>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</si>
  <si>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</si>
  <si>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</si>
  <si>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</si>
  <si>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</si>
  <si>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</si>
  <si>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</si>
  <si>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</si>
  <si>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</si>
  <si>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</si>
  <si>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</si>
  <si>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</si>
  <si>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</si>
  <si>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</si>
  <si>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</si>
  <si>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</si>
  <si>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</si>
  <si>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</si>
  <si>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</si>
  <si>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</si>
  <si>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</si>
  <si>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</si>
  <si>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</si>
  <si>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</si>
  <si>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</si>
  <si>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</si>
  <si>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</si>
  <si>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</si>
  <si>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</si>
  <si>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</si>
  <si>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</si>
  <si>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</si>
  <si>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</si>
  <si>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</si>
  <si>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</si>
  <si>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</si>
  <si>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</si>
  <si>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</si>
  <si>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</si>
  <si>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</si>
  <si>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</si>
  <si>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</si>
  <si>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</si>
  <si>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</si>
  <si>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</si>
  <si>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</si>
  <si>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</si>
  <si>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</si>
  <si>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</si>
  <si>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</si>
  <si>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</si>
  <si>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</si>
  <si>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</si>
  <si>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</si>
  <si>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</si>
  <si>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</si>
  <si>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</si>
  <si>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</si>
  <si>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</si>
  <si>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</si>
  <si>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</si>
  <si>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</si>
  <si>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</si>
  <si>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</si>
  <si>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</si>
  <si>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</si>
  <si>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</si>
  <si>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</si>
  <si>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</si>
  <si>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</si>
  <si>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</si>
  <si>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</si>
  <si>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</si>
  <si>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</si>
  <si>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</si>
  <si>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</si>
  <si>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</si>
  <si>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</si>
  <si>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</si>
  <si>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</si>
  <si>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</si>
  <si>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</si>
  <si>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</si>
  <si>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</si>
  <si>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</si>
  <si>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</si>
  <si>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</si>
  <si>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</si>
  <si>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</si>
  <si>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</si>
  <si>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</si>
  <si>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</si>
  <si>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</si>
  <si>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</si>
  <si>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</si>
  <si>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</si>
  <si>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</si>
  <si>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</si>
  <si>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</si>
  <si>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</si>
  <si>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</si>
  <si>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</si>
  <si>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</si>
  <si>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</si>
  <si>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</si>
  <si>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</si>
  <si>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</si>
  <si>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</si>
  <si>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</si>
  <si>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</si>
  <si>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</si>
  <si>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</si>
  <si>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</si>
  <si>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</si>
  <si>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</si>
  <si>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</si>
  <si>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</si>
  <si>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</si>
  <si>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</si>
  <si>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</si>
  <si>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</si>
  <si>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</si>
  <si>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</si>
  <si>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</si>
  <si>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</si>
  <si>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</si>
  <si>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</si>
  <si>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</si>
  <si>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</si>
  <si>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</si>
  <si>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</si>
  <si>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</si>
  <si>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</si>
  <si>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</si>
  <si>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</si>
  <si>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</si>
  <si>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</si>
  <si>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</si>
  <si>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</si>
  <si>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</si>
  <si>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</si>
  <si>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</si>
  <si>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</si>
  <si>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</si>
  <si>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</si>
  <si>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</si>
  <si>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</si>
  <si>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</si>
  <si>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</si>
  <si>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</si>
  <si>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</si>
  <si>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</si>
  <si>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</si>
  <si>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</si>
  <si>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</si>
  <si>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</si>
  <si>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</si>
  <si>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</si>
  <si>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</si>
  <si>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</si>
  <si>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</si>
  <si>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</si>
  <si>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</si>
  <si>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</si>
  <si>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</si>
  <si>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</si>
  <si>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</si>
  <si>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</si>
  <si>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</si>
  <si>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</si>
  <si>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</si>
  <si>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</si>
  <si>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</si>
  <si>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</si>
  <si>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</si>
  <si>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</si>
  <si>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</si>
  <si>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</si>
  <si>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</si>
  <si>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</si>
  <si>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</si>
  <si>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</si>
  <si>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</si>
  <si>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</si>
  <si>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</si>
  <si>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</si>
  <si>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</si>
  <si>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</si>
  <si>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</si>
  <si>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</si>
  <si>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</si>
  <si>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</si>
  <si>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</si>
  <si>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</si>
  <si>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</si>
  <si>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</si>
  <si>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</si>
  <si>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</si>
  <si>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</si>
  <si>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</si>
  <si>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</si>
  <si>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</si>
  <si>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</si>
  <si>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</si>
  <si>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</si>
  <si>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</si>
  <si>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</si>
  <si>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</si>
  <si>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</si>
  <si>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</si>
  <si>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</si>
  <si>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</si>
  <si>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</si>
  <si>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</si>
  <si>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</si>
  <si>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</si>
  <si>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</si>
  <si>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</si>
  <si>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</si>
  <si>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</si>
  <si>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</si>
  <si>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</si>
  <si>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</si>
  <si>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</si>
  <si>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</si>
  <si>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</si>
  <si>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</si>
  <si>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</si>
  <si>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</si>
  <si>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</si>
  <si>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</si>
  <si>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</si>
  <si>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</si>
  <si>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</si>
  <si>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</si>
  <si>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</si>
  <si>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</si>
  <si>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</si>
  <si>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</si>
  <si>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</si>
  <si>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</si>
  <si>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</si>
  <si>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</si>
  <si>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</si>
  <si>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</si>
  <si>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</si>
  <si>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</si>
  <si>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</si>
  <si>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</si>
  <si>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</si>
  <si>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</si>
  <si>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</si>
  <si>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</si>
  <si>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</si>
  <si>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</si>
  <si>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</si>
  <si>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</si>
  <si>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</si>
  <si>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</si>
  <si>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</si>
  <si>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</si>
  <si>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</si>
  <si>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</si>
  <si>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</si>
  <si>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</si>
  <si>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</si>
  <si>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</si>
  <si>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</si>
  <si>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</si>
  <si>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</si>
  <si>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</si>
  <si>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</si>
  <si>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</si>
  <si>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</si>
  <si>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</si>
  <si>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</si>
  <si>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</si>
  <si>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</si>
  <si>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</si>
  <si>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</si>
  <si>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</si>
  <si>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</si>
  <si>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</si>
  <si>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</si>
  <si>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</si>
  <si>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</si>
  <si>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</si>
  <si>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</si>
  <si>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</si>
  <si>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</si>
  <si>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</si>
  <si>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</si>
  <si>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</si>
  <si>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</si>
  <si>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</si>
  <si>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</si>
  <si>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</si>
  <si>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</si>
  <si>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</si>
  <si>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</si>
  <si>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</si>
  <si>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</si>
  <si>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</si>
  <si>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</si>
  <si>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</si>
  <si>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</si>
  <si>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</si>
  <si>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</si>
  <si>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</si>
  <si>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</si>
  <si>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</si>
  <si>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</si>
  <si>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</si>
  <si>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</si>
  <si>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</si>
  <si>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</si>
  <si>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</si>
  <si>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</si>
  <si>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</si>
  <si>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</si>
  <si>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</si>
  <si>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</si>
  <si>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</si>
  <si>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</si>
  <si>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</si>
  <si>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</si>
  <si>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</si>
  <si>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</si>
  <si>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</si>
  <si>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</si>
  <si>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</si>
  <si>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</si>
  <si>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</si>
  <si>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</si>
  <si>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</si>
  <si>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</si>
  <si>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</si>
  <si>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</si>
  <si>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</si>
  <si>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</si>
  <si>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</si>
  <si>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</si>
  <si>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</si>
  <si>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</si>
  <si>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</si>
  <si>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</si>
  <si>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</si>
  <si>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</si>
  <si>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</si>
  <si>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</si>
  <si>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</si>
  <si>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</si>
  <si>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</si>
  <si>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</si>
  <si>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</si>
  <si>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</si>
  <si>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</si>
  <si>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</si>
  <si>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</si>
  <si>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</si>
  <si>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</si>
  <si>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</si>
  <si>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</si>
  <si>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</si>
  <si>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</si>
  <si>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</si>
  <si>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</si>
  <si>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</si>
  <si>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</si>
  <si>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</si>
  <si>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</si>
  <si>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</si>
  <si>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</si>
  <si>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</si>
  <si>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</si>
  <si>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</si>
  <si>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</si>
  <si>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</si>
  <si>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</si>
  <si>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</si>
  <si>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</si>
  <si>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</si>
  <si>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</si>
  <si>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</si>
  <si>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</si>
  <si>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</si>
  <si>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</si>
  <si>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</si>
  <si>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</si>
  <si>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</si>
  <si>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</si>
  <si>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</si>
  <si>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</si>
  <si>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</si>
  <si>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</si>
  <si>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</si>
  <si>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</si>
  <si>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</si>
  <si>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</si>
  <si>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</si>
  <si>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</si>
  <si>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</si>
  <si>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</si>
  <si>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</si>
  <si>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</si>
  <si>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</si>
  <si>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</si>
  <si>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</si>
  <si>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</si>
  <si>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</si>
  <si>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</si>
  <si>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</si>
  <si>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</si>
  <si>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</si>
  <si>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</si>
  <si>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</si>
  <si>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</si>
  <si>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</si>
  <si>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</si>
  <si>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</si>
  <si>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</si>
  <si>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</si>
  <si>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</si>
  <si>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</si>
  <si>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</si>
  <si>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</si>
  <si>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</si>
  <si>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</si>
  <si>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</si>
  <si>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</si>
  <si>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</si>
  <si>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</si>
  <si>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</si>
  <si>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</si>
  <si>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</si>
  <si>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</si>
  <si>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</si>
  <si>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</si>
  <si>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</si>
  <si>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</si>
  <si>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</si>
  <si>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</si>
  <si>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</si>
  <si>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</si>
  <si>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</si>
  <si>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</si>
  <si>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</si>
  <si>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</si>
  <si>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</si>
  <si>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</si>
  <si>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</si>
  <si>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</si>
  <si>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</si>
  <si>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</si>
  <si>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</si>
  <si>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</si>
  <si>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</si>
  <si>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</si>
  <si>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</si>
  <si>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</si>
  <si>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</si>
  <si>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</si>
  <si>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</si>
  <si>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</si>
  <si>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</si>
  <si>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</si>
  <si>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</si>
  <si>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</si>
  <si>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</si>
  <si>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</si>
  <si>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</si>
  <si>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</si>
  <si>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</si>
  <si>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</si>
  <si>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</si>
  <si>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</si>
  <si>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</si>
  <si>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</si>
  <si>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</si>
  <si>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</si>
  <si>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</si>
  <si>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</si>
  <si>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</si>
  <si>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</si>
  <si>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</si>
  <si>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</si>
  <si>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</si>
  <si>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</si>
  <si>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</si>
  <si>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</si>
  <si>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</si>
  <si>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</si>
  <si>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</si>
  <si>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</si>
  <si>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</si>
  <si>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</si>
  <si>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</si>
  <si>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</si>
  <si>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</si>
  <si>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</si>
  <si>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</si>
  <si>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</si>
  <si>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</si>
  <si>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</si>
  <si>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</si>
  <si>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</si>
  <si>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</si>
  <si>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</si>
  <si>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</si>
  <si>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</si>
  <si>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</si>
  <si>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</si>
  <si>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</si>
  <si>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</si>
  <si>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</si>
  <si>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</si>
  <si>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</si>
  <si>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</si>
  <si>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</si>
  <si>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</si>
  <si>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</si>
  <si>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</si>
  <si>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</si>
  <si>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</si>
  <si>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</si>
  <si>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</si>
  <si>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</si>
  <si>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</si>
  <si>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</si>
  <si>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</si>
  <si>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</si>
  <si>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</si>
  <si>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</si>
  <si>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</si>
  <si>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</si>
  <si>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</si>
  <si>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</si>
  <si>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</si>
  <si>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</si>
  <si>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</si>
  <si>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</si>
  <si>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</si>
  <si>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</si>
  <si>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</si>
  <si>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</si>
  <si>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</si>
  <si>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</si>
  <si>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</si>
  <si>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</si>
  <si>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</si>
  <si>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</si>
  <si>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</si>
  <si>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</si>
  <si>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</si>
  <si>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</si>
  <si>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</si>
  <si>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</si>
  <si>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</si>
  <si>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</si>
  <si>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</si>
  <si>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</si>
  <si>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</si>
  <si>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</si>
  <si>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</si>
  <si>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</si>
  <si>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</si>
  <si>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</si>
  <si>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</si>
  <si>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</si>
  <si>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</si>
  <si>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</si>
  <si>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</si>
  <si>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</si>
  <si>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</si>
  <si>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</si>
  <si>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</si>
  <si>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</si>
  <si>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</si>
  <si>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</si>
  <si>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</si>
  <si>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</si>
  <si>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</si>
  <si>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</si>
  <si>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</si>
  <si>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</si>
  <si>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</si>
  <si>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</si>
  <si>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</si>
  <si>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</si>
  <si>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</si>
  <si>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</si>
  <si>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</si>
  <si>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</si>
  <si>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</si>
  <si>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</si>
  <si>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</si>
  <si>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</si>
  <si>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</si>
  <si>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</si>
  <si>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</si>
  <si>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</si>
  <si>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</si>
  <si>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</si>
  <si>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</si>
  <si>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</si>
  <si>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</si>
  <si>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</si>
  <si>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</si>
  <si>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</si>
  <si>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</si>
  <si>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</si>
  <si>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</si>
  <si>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</si>
  <si>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</si>
  <si>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</si>
  <si>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</si>
  <si>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</si>
  <si>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</si>
  <si>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</si>
  <si>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</si>
  <si>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</si>
  <si>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</si>
  <si>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</si>
  <si>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</si>
  <si>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</si>
  <si>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</si>
  <si>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</si>
  <si>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</si>
  <si>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</si>
  <si>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</si>
  <si>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</si>
  <si>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</si>
  <si>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</si>
  <si>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</si>
  <si>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</si>
  <si>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</si>
  <si>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</si>
  <si>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</si>
  <si>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</si>
  <si>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</si>
  <si>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</si>
  <si>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</si>
  <si>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</si>
  <si>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</si>
  <si>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</si>
  <si>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</si>
  <si>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</si>
  <si>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</si>
  <si>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</si>
  <si>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</si>
  <si>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</si>
  <si>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</si>
  <si>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</si>
  <si>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</si>
  <si>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</si>
  <si>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</si>
  <si>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</si>
  <si>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</si>
  <si>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</si>
  <si>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</si>
  <si>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</si>
  <si>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</si>
  <si>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</si>
  <si>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</si>
  <si>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</si>
  <si>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</si>
  <si>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</si>
  <si>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</si>
  <si>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</si>
  <si>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</si>
  <si>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</si>
  <si>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</si>
  <si>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</si>
  <si>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</si>
  <si>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</si>
  <si>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</si>
  <si>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</si>
  <si>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</si>
  <si>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</si>
  <si>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</si>
  <si>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</si>
  <si>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</si>
  <si>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</si>
  <si>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</si>
  <si>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</si>
  <si>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</si>
  <si>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</si>
  <si>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</si>
  <si>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</si>
  <si>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</si>
  <si>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</si>
  <si>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</si>
  <si>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</si>
  <si>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</si>
  <si>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</si>
  <si>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</si>
  <si>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</si>
  <si>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</si>
  <si>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</si>
  <si>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</si>
  <si>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</si>
  <si>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</si>
  <si>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</si>
  <si>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</si>
  <si>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</si>
  <si>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</si>
  <si>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</si>
  <si>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</si>
  <si>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</si>
  <si>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</si>
  <si>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</si>
  <si>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</si>
  <si>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</si>
  <si>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</si>
  <si>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</si>
  <si>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</si>
  <si>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</si>
  <si>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</si>
  <si>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</si>
  <si>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</si>
  <si>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</si>
  <si>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</si>
  <si>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</si>
  <si>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</si>
  <si>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</si>
  <si>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</si>
  <si>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</si>
  <si>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</si>
  <si>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</si>
  <si>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</si>
  <si>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</si>
  <si>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</si>
  <si>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</si>
  <si>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</si>
  <si>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</si>
  <si>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</si>
  <si>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</si>
  <si>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</si>
  <si>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</si>
  <si>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</si>
  <si>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</si>
  <si>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</si>
  <si>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</si>
  <si>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</si>
  <si>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</si>
  <si>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</si>
  <si>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</si>
  <si>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</si>
  <si>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</si>
  <si>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</si>
  <si>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</si>
  <si>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</si>
  <si>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</si>
  <si>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</si>
  <si>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</si>
  <si>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</si>
  <si>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</si>
  <si>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</si>
  <si>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</si>
  <si>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</si>
  <si>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</si>
  <si>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</si>
  <si>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</si>
  <si>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</si>
  <si>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</si>
  <si>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</si>
  <si>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</si>
  <si>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</si>
  <si>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</si>
  <si>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</si>
  <si>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</si>
  <si>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</si>
  <si>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</si>
  <si>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</si>
  <si>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</si>
  <si>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</si>
  <si>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</si>
  <si>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</si>
  <si>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</si>
  <si>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</si>
  <si>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</si>
  <si>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</si>
  <si>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</si>
  <si>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</si>
  <si>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</si>
  <si>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</si>
  <si>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</si>
  <si>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</si>
  <si>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</si>
  <si>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</si>
  <si>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</si>
  <si>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</si>
  <si>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</si>
  <si>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</si>
  <si>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</si>
  <si>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</si>
  <si>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</si>
  <si>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</si>
  <si>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</si>
  <si>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</si>
  <si>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</si>
  <si>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</si>
  <si>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</si>
  <si>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</si>
  <si>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</si>
  <si>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</si>
  <si>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</si>
  <si>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</si>
  <si>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</si>
  <si>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</si>
  <si>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</si>
  <si>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</si>
  <si>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</si>
  <si>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</si>
  <si>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</si>
  <si>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</si>
  <si>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</si>
  <si>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</si>
  <si>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</si>
  <si>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</si>
  <si>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</si>
  <si>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</si>
  <si>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</si>
  <si>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</si>
  <si>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</si>
  <si>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</si>
  <si>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</si>
  <si>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</si>
  <si>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</si>
  <si>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</si>
  <si>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</si>
  <si>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</si>
  <si>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</si>
  <si>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</si>
  <si>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</si>
  <si>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</si>
  <si>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</si>
  <si>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</si>
  <si>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</si>
  <si>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</si>
  <si>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</si>
  <si>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</si>
  <si>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</si>
  <si>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</si>
  <si>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</si>
  <si>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</si>
  <si>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</si>
  <si>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</si>
  <si>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</si>
  <si>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</si>
  <si>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</si>
  <si>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</si>
  <si>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</si>
  <si>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</si>
  <si>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</si>
  <si>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</si>
  <si>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</si>
  <si>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</si>
  <si>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</si>
  <si>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</si>
  <si>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</si>
  <si>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</si>
  <si>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</si>
  <si>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</si>
  <si>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</si>
  <si>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</si>
  <si>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</si>
  <si>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</si>
  <si>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</si>
  <si>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</si>
  <si>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</si>
  <si>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</si>
  <si>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</si>
  <si>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</si>
  <si>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</si>
  <si>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</si>
  <si>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</si>
  <si>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</si>
  <si>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</si>
  <si>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</si>
  <si>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</si>
  <si>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</si>
  <si>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</si>
  <si>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</si>
  <si>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</si>
  <si>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</si>
  <si>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</si>
  <si>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</si>
  <si>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</si>
  <si>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</si>
  <si>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</si>
  <si>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</si>
  <si>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</si>
  <si>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</si>
  <si>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</si>
  <si>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</si>
  <si>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</si>
  <si>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</si>
  <si>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</si>
  <si>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</si>
  <si>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</si>
  <si>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</si>
  <si>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</si>
  <si>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</si>
  <si>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</si>
  <si>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</si>
  <si>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</si>
  <si>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</si>
  <si>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</si>
  <si>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</si>
  <si>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</si>
  <si>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</si>
  <si>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</si>
  <si>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</si>
  <si>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</si>
  <si>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</si>
  <si>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</si>
  <si>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</si>
  <si>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</si>
  <si>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</si>
  <si>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</si>
  <si>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</si>
  <si>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</si>
  <si>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</si>
  <si>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</si>
  <si>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</si>
  <si>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</si>
  <si>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</si>
  <si>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</si>
  <si>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</si>
  <si>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</si>
  <si>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</si>
  <si>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</si>
  <si>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</si>
  <si>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</si>
  <si>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</si>
  <si>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</si>
  <si>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</si>
  <si>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</si>
  <si>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</si>
  <si>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</si>
  <si>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</si>
  <si>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</si>
  <si>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</si>
  <si>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</si>
  <si>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</si>
  <si>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</si>
  <si>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</si>
  <si>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</si>
  <si>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</si>
  <si>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</si>
  <si>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</si>
  <si>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</si>
  <si>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</si>
  <si>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</si>
  <si>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</si>
  <si>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</si>
  <si>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</si>
  <si>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</si>
  <si>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</si>
  <si>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</si>
  <si>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</si>
  <si>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</si>
  <si>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</si>
  <si>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</si>
  <si>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</si>
  <si>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</si>
  <si>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</si>
  <si>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</si>
  <si>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</si>
  <si>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</si>
  <si>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</si>
  <si>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</si>
  <si>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</si>
  <si>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</si>
  <si>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</si>
  <si>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</si>
  <si>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</si>
  <si>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</si>
  <si>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</si>
  <si>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</si>
  <si>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</si>
  <si>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</si>
  <si>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</si>
  <si>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</si>
  <si>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</si>
  <si>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</si>
  <si>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</si>
  <si>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</si>
  <si>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</si>
  <si>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</si>
  <si>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</si>
  <si>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</si>
  <si>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</si>
  <si>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</si>
  <si>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</si>
  <si>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</si>
  <si>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</si>
  <si>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</si>
  <si>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</si>
  <si>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</si>
  <si>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</si>
  <si>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</si>
  <si>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</si>
  <si>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</si>
  <si>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</si>
  <si>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</si>
  <si>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</si>
  <si>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</si>
  <si>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</si>
  <si>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</si>
  <si>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</si>
  <si>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</si>
  <si>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</si>
  <si>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</si>
  <si>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</si>
  <si>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</si>
  <si>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</si>
  <si>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</si>
  <si>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</si>
  <si>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</si>
  <si>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</si>
  <si>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</si>
  <si>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</si>
  <si>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</si>
  <si>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</si>
  <si>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</si>
  <si>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</si>
  <si>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</si>
  <si>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</si>
  <si>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</si>
  <si>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</si>
  <si>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</si>
  <si>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</si>
  <si>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</si>
  <si>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</si>
  <si>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</si>
  <si>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</si>
  <si>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</si>
  <si>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</si>
  <si>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</si>
  <si>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</si>
  <si>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</si>
  <si>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</si>
  <si>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</si>
  <si>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</si>
  <si>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</si>
  <si>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</si>
  <si>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</si>
  <si>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</si>
  <si>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</si>
  <si>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</si>
  <si>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</si>
  <si>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</si>
  <si>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</si>
  <si>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</si>
  <si>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</si>
  <si>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</si>
  <si>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</si>
  <si>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</si>
  <si>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</si>
  <si>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</si>
  <si>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</si>
  <si>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</si>
  <si>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</si>
  <si>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</si>
  <si>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</si>
  <si>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</si>
  <si>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</si>
  <si>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</si>
  <si>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</si>
  <si>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</si>
  <si>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</si>
  <si>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</si>
  <si>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</si>
  <si>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</si>
  <si>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</si>
  <si>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</si>
  <si>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</si>
  <si>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</si>
  <si>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</si>
  <si>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</si>
  <si>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</si>
  <si>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</si>
  <si>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</si>
  <si>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</si>
  <si>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</si>
  <si>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</si>
  <si>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</si>
  <si>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</si>
  <si>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</si>
  <si>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</si>
  <si>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</si>
  <si>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</si>
  <si>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</si>
  <si>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</si>
  <si>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</si>
  <si>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</si>
  <si>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</si>
  <si>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</si>
  <si>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</si>
  <si>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</si>
  <si>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</si>
  <si>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</si>
  <si>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</si>
  <si>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</si>
  <si>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</si>
  <si>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</si>
  <si>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</si>
  <si>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</si>
  <si>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</si>
  <si>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</si>
  <si>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</si>
  <si>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</si>
  <si>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</si>
  <si>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</si>
  <si>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</si>
  <si>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</si>
  <si>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</si>
  <si>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</si>
  <si>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</si>
  <si>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</si>
  <si>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</si>
  <si>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</si>
  <si>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</si>
  <si>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</si>
  <si>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</si>
  <si>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</si>
  <si>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</si>
  <si>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</si>
  <si>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</si>
  <si>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</si>
  <si>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</si>
  <si>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</si>
  <si>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</si>
  <si>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</si>
  <si>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</si>
  <si>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</si>
  <si>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</si>
  <si>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</si>
  <si>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</si>
  <si>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</si>
  <si>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</si>
  <si>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</si>
  <si>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</si>
  <si>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</si>
  <si>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</si>
  <si>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</si>
  <si>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</si>
  <si>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</si>
  <si>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</si>
  <si>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</si>
  <si>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</si>
  <si>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</si>
  <si>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</si>
  <si>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</si>
  <si>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</si>
  <si>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</si>
  <si>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</si>
  <si>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</si>
  <si>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</si>
  <si>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</si>
  <si>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</si>
  <si>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</si>
  <si>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</si>
  <si>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</si>
  <si>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</si>
  <si>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</si>
  <si>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</si>
  <si>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</si>
  <si>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</si>
  <si>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</si>
  <si>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</si>
  <si>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</si>
  <si>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</si>
  <si>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</si>
  <si>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</si>
  <si>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</si>
  <si>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</si>
  <si>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</si>
  <si>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</si>
  <si>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</si>
  <si>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</si>
  <si>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</si>
  <si>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</si>
  <si>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</si>
  <si>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</si>
  <si>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</si>
  <si>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</si>
  <si>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</si>
  <si>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</si>
  <si>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</si>
  <si>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</si>
  <si>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</si>
  <si>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</si>
  <si>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</si>
  <si>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</si>
  <si>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</si>
  <si>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</si>
  <si>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</si>
  <si>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</si>
  <si>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</si>
  <si>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</si>
  <si>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</si>
  <si>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</si>
  <si>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</si>
  <si>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</si>
  <si>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</si>
  <si>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</si>
  <si>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</si>
  <si>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</si>
  <si>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</si>
  <si>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</si>
  <si>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</si>
  <si>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</si>
  <si>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</si>
  <si>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</si>
  <si>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</si>
  <si>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</si>
  <si>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</si>
  <si>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</si>
  <si>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</si>
  <si>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</si>
  <si>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</si>
  <si>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</si>
  <si>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</si>
  <si>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</si>
  <si>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</si>
  <si>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</si>
  <si>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</si>
  <si>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</si>
  <si>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</si>
  <si>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</si>
  <si>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</si>
  <si>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</si>
  <si>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</si>
  <si>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</si>
  <si>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</si>
  <si>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</si>
  <si>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</si>
  <si>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</si>
  <si>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</si>
  <si>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</si>
  <si>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</si>
  <si>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</si>
  <si>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</si>
  <si>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</si>
  <si>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</si>
  <si>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</si>
  <si>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</si>
  <si>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</si>
  <si>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</si>
  <si>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</si>
  <si>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</si>
  <si>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</si>
  <si>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</si>
  <si>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</si>
  <si>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</si>
  <si>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</si>
  <si>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</si>
  <si>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</si>
  <si>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</si>
  <si>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</si>
  <si>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</si>
  <si>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</si>
  <si>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</si>
  <si>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</si>
  <si>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</si>
  <si>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</si>
  <si>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</si>
  <si>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</si>
  <si>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</si>
  <si>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</si>
  <si>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</si>
  <si>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</si>
  <si>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</si>
  <si>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</si>
  <si>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</si>
  <si>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</si>
  <si>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</si>
  <si>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</si>
  <si>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</si>
  <si>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</si>
  <si>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</si>
  <si>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</si>
  <si>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</si>
  <si>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</si>
  <si>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</si>
  <si>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</si>
  <si>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</si>
  <si>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</si>
  <si>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</si>
  <si>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</si>
  <si>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</si>
  <si>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</si>
  <si>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</si>
  <si>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</si>
  <si>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</si>
  <si>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</si>
  <si>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</si>
  <si>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</si>
  <si>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</si>
  <si>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</si>
  <si>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</si>
  <si>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</si>
  <si>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</si>
  <si>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</si>
  <si>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</si>
  <si>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</si>
  <si>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</si>
  <si>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</si>
  <si>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</si>
  <si>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</si>
  <si>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</si>
  <si>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</si>
  <si>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</si>
  <si>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</si>
  <si>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</si>
  <si>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</si>
  <si>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</si>
  <si>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</si>
  <si>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</si>
  <si>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</si>
  <si>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</si>
  <si>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</si>
  <si>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</si>
  <si>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</si>
  <si>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</si>
  <si>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</si>
  <si>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</si>
  <si>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</si>
  <si>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</si>
  <si>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</si>
  <si>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</si>
  <si>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</si>
  <si>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</si>
  <si>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</si>
  <si>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</si>
  <si>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</si>
  <si>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</si>
  <si>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</si>
  <si>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</si>
  <si>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</si>
  <si>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</si>
  <si>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</si>
  <si>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</si>
  <si>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</si>
  <si>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</si>
  <si>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</si>
  <si>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</si>
  <si>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</si>
  <si>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</si>
  <si>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</si>
  <si>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</si>
  <si>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</si>
  <si>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</si>
  <si>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</si>
  <si>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</si>
  <si>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</si>
  <si>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</si>
  <si>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</si>
  <si>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</si>
  <si>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</si>
  <si>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</si>
  <si>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</si>
  <si>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</si>
  <si>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</si>
  <si>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</si>
  <si>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</si>
  <si>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</si>
  <si>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</si>
  <si>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</si>
  <si>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</si>
  <si>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</si>
  <si>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</si>
  <si>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</si>
  <si>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</si>
  <si>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</si>
  <si>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</si>
  <si>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</si>
  <si>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</si>
  <si>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</si>
  <si>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</si>
  <si>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</si>
  <si>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</si>
  <si>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</si>
  <si>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</si>
  <si>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</si>
  <si>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</si>
  <si>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</si>
  <si>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</si>
  <si>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</si>
  <si>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</si>
  <si>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</si>
  <si>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</si>
  <si>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</si>
  <si>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</si>
  <si>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</si>
  <si>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</si>
  <si>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</si>
  <si>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</si>
  <si>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</si>
  <si>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</si>
  <si>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</si>
  <si>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</si>
  <si>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</si>
  <si>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</si>
  <si>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</si>
  <si>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</si>
  <si>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</si>
  <si>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</si>
  <si>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</si>
  <si>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</si>
  <si>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</si>
  <si>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</si>
  <si>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</si>
  <si>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</si>
  <si>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</si>
  <si>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</si>
  <si>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</si>
  <si>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</si>
  <si>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</si>
  <si>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</si>
  <si>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</si>
  <si>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</si>
  <si>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</si>
  <si>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</si>
  <si>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</si>
  <si>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</si>
  <si>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</si>
  <si>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</si>
  <si>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</si>
  <si>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</si>
  <si>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</si>
  <si>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</si>
  <si>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</si>
  <si>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</si>
  <si>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</si>
  <si>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</si>
  <si>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</si>
  <si>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</si>
  <si>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</si>
  <si>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</si>
  <si>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</si>
  <si>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</si>
  <si>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</si>
  <si>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</si>
  <si>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</si>
  <si>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</si>
  <si>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</si>
  <si>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</si>
  <si>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</si>
  <si>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</si>
  <si>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</si>
  <si>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</si>
  <si>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</si>
  <si>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</si>
  <si>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</si>
  <si>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</si>
  <si>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</si>
  <si>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</si>
  <si>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</si>
  <si>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</si>
  <si>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</si>
  <si>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</si>
  <si>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</si>
  <si>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</si>
  <si>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</si>
  <si>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</si>
  <si>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</si>
  <si>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</si>
  <si>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</si>
  <si>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</si>
  <si>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</si>
  <si>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</si>
  <si>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</si>
  <si>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</si>
  <si>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</si>
  <si>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</si>
  <si>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</si>
  <si>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</si>
  <si>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</si>
  <si>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</si>
  <si>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</si>
  <si>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</si>
  <si>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</si>
  <si>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</si>
  <si>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</si>
  <si>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</si>
  <si>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</si>
  <si>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</si>
  <si>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</si>
  <si>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</si>
  <si>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</si>
  <si>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</si>
  <si>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</si>
  <si>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</si>
  <si>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</si>
  <si>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</si>
  <si>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</si>
  <si>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</si>
  <si>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</si>
  <si>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</si>
  <si>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</si>
  <si>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</si>
  <si>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</si>
  <si>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</si>
  <si>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</si>
  <si>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</si>
  <si>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</si>
  <si>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</si>
  <si>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</si>
  <si>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</si>
  <si>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</si>
  <si>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</si>
  <si>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</si>
  <si>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</si>
  <si>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</si>
  <si>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</si>
  <si>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</si>
  <si>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</si>
  <si>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</si>
  <si>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</si>
  <si>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</si>
  <si>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</si>
  <si>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</si>
  <si>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</si>
  <si>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</si>
  <si>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</si>
  <si>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</si>
  <si>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</si>
  <si>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</si>
  <si>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</si>
  <si>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</si>
  <si>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</si>
  <si>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</si>
  <si>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</si>
  <si>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</si>
  <si>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</si>
  <si>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</si>
  <si>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</si>
  <si>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</si>
  <si>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</si>
  <si>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</si>
  <si>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</si>
  <si>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</si>
  <si>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</si>
  <si>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</si>
  <si>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</si>
  <si>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</si>
  <si>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</si>
  <si>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</si>
  <si>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</si>
  <si>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</si>
  <si>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</si>
  <si>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</si>
  <si>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</si>
  <si>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</si>
  <si>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</si>
  <si>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</si>
  <si>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</si>
  <si>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</si>
  <si>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</si>
  <si>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</si>
  <si>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</si>
  <si>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</si>
  <si>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</si>
  <si>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</si>
  <si>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</si>
  <si>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</si>
  <si>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</si>
  <si>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</si>
  <si>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</si>
  <si>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</si>
  <si>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</si>
  <si>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</si>
  <si>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</si>
  <si>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</si>
  <si>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</si>
  <si>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</si>
  <si>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</si>
  <si>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</si>
  <si>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</si>
  <si>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</si>
  <si>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</si>
  <si>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</si>
  <si>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</si>
  <si>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</si>
  <si>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</si>
  <si>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</si>
  <si>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</si>
  <si>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</si>
  <si>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</si>
  <si>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</si>
  <si>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</si>
  <si>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</si>
  <si>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</si>
  <si>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</si>
  <si>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</si>
  <si>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</si>
  <si>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</si>
  <si>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</si>
  <si>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</si>
  <si>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</si>
  <si>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</si>
  <si>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</si>
  <si>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</si>
  <si>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</si>
  <si>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</si>
  <si>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</si>
  <si>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</si>
  <si>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</si>
  <si>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</si>
  <si>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</si>
  <si>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</si>
  <si>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</si>
  <si>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</si>
  <si>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</si>
  <si>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</si>
  <si>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</si>
  <si>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</si>
  <si>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</si>
  <si>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</si>
  <si>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</si>
  <si>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</si>
  <si>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</si>
  <si>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</si>
  <si>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</si>
  <si>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</si>
  <si>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</si>
  <si>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</si>
  <si>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</si>
  <si>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</si>
  <si>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</si>
  <si>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</si>
  <si>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</si>
  <si>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</si>
  <si>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</si>
  <si>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</si>
  <si>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</si>
  <si>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</si>
  <si>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</si>
  <si>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</si>
  <si>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</si>
  <si>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</si>
  <si>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</si>
  <si>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</si>
  <si>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</si>
  <si>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</si>
  <si>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</si>
  <si>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</si>
  <si>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</si>
  <si>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</si>
  <si>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</si>
  <si>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</si>
  <si>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</si>
  <si>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</si>
  <si>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</si>
  <si>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</si>
  <si>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</si>
  <si>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</si>
  <si>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</si>
  <si>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</si>
  <si>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</si>
  <si>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</si>
  <si>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</si>
  <si>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</si>
  <si>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</si>
  <si>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</si>
  <si>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</si>
  <si>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</si>
  <si>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</si>
  <si>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</si>
  <si>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</si>
  <si>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</si>
  <si>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</si>
  <si>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</si>
  <si>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</si>
  <si>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</si>
  <si>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</si>
  <si>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</si>
  <si>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</si>
  <si>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</si>
  <si>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</si>
  <si>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</si>
  <si>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</si>
  <si>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</si>
  <si>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</si>
  <si>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</si>
  <si>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</si>
  <si>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</si>
  <si>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</si>
  <si>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</si>
  <si>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</si>
  <si>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</si>
  <si>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</si>
  <si>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</si>
  <si>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</si>
  <si>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</si>
  <si>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</si>
  <si>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</si>
  <si>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</si>
  <si>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</si>
  <si>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</si>
  <si>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</si>
  <si>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</si>
  <si>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</si>
  <si>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</si>
  <si>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</si>
  <si>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</si>
  <si>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</si>
  <si>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</si>
  <si>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</si>
  <si>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</si>
  <si>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</si>
  <si>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</si>
  <si>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</si>
  <si>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</si>
  <si>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</si>
  <si>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</si>
  <si>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</si>
  <si>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</si>
  <si>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</si>
  <si>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</si>
  <si>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</si>
  <si>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</si>
  <si>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</si>
  <si>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</si>
  <si>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</si>
  <si>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</si>
  <si>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</si>
  <si>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</si>
  <si>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</si>
  <si>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</si>
  <si>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</si>
  <si>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</si>
  <si>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</si>
  <si>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</si>
  <si>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</si>
  <si>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</si>
  <si>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</si>
  <si>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</si>
  <si>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</si>
  <si>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</si>
  <si>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</si>
  <si>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</si>
  <si>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</si>
  <si>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</si>
  <si>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</si>
  <si>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</si>
  <si>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</si>
  <si>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</si>
  <si>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</si>
  <si>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</si>
  <si>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</si>
  <si>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</si>
  <si>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</si>
  <si>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</si>
  <si>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</si>
  <si>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</si>
  <si>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</si>
  <si>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</si>
  <si>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</si>
  <si>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</si>
  <si>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</si>
  <si>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</si>
  <si>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</si>
  <si>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</si>
  <si>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</si>
  <si>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</si>
  <si>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</si>
  <si>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</si>
  <si>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</si>
  <si>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</si>
  <si>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</si>
  <si>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</si>
  <si>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</si>
  <si>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</si>
  <si>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</si>
  <si>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</si>
  <si>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</si>
  <si>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</si>
  <si>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</si>
  <si>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</si>
  <si>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</si>
  <si>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</si>
  <si>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</si>
  <si>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</si>
  <si>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</si>
  <si>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</si>
  <si>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</si>
  <si>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</si>
  <si>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</si>
  <si>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</si>
  <si>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</si>
  <si>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</si>
  <si>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</si>
  <si>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</si>
  <si>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</si>
  <si>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</si>
  <si>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</si>
  <si>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</si>
  <si>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</si>
  <si>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</si>
  <si>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</si>
  <si>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</si>
  <si>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</si>
  <si>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</si>
  <si>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</si>
  <si>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</si>
  <si>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</si>
  <si>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</si>
  <si>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</si>
  <si>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</si>
  <si>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</si>
  <si>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</si>
  <si>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</si>
  <si>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</si>
  <si>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</si>
  <si>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</si>
  <si>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</si>
  <si>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</si>
  <si>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</si>
  <si>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</si>
  <si>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</si>
  <si>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</si>
  <si>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</si>
  <si>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</si>
  <si>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</si>
  <si>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</si>
  <si>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</si>
  <si>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</si>
  <si>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</si>
  <si>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</si>
  <si>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</si>
  <si>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</si>
  <si>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</si>
  <si>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</si>
  <si>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</si>
  <si>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</si>
  <si>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</si>
  <si>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</si>
  <si>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</si>
  <si>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</si>
  <si>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</si>
  <si>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</si>
  <si>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</si>
  <si>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</si>
  <si>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</si>
  <si>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</si>
  <si>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</si>
  <si>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</si>
  <si>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</si>
  <si>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</si>
  <si>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</si>
  <si>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</si>
  <si>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</si>
  <si>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</si>
  <si>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</si>
  <si>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</si>
  <si>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</si>
  <si>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</si>
  <si>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</si>
  <si>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</si>
  <si>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</si>
  <si>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</si>
  <si>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</si>
  <si>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</si>
  <si>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</si>
  <si>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</si>
  <si>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</si>
  <si>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</si>
  <si>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</si>
  <si>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</si>
  <si>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</si>
  <si>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</si>
  <si>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</si>
  <si>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</si>
  <si>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</si>
  <si>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</si>
  <si>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</si>
  <si>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</si>
  <si>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</si>
  <si>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</si>
  <si>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</si>
  <si>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</si>
  <si>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</si>
  <si>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</si>
  <si>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</si>
  <si>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</si>
  <si>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</si>
  <si>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</si>
  <si>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</si>
  <si>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</si>
  <si>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</si>
  <si>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</si>
  <si>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</si>
  <si>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</si>
  <si>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</si>
  <si>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</si>
  <si>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</si>
  <si>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</si>
  <si>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</si>
  <si>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</si>
  <si>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</si>
  <si>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</si>
  <si>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</si>
  <si>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</si>
  <si>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</si>
  <si>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</si>
  <si>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</si>
  <si>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</si>
  <si>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</si>
  <si>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</si>
  <si>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</si>
  <si>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</si>
  <si>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</si>
  <si>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</si>
  <si>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</si>
  <si>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</si>
  <si>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</si>
  <si>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</si>
  <si>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</si>
  <si>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</si>
  <si>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</si>
  <si>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</si>
  <si>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</si>
  <si>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</si>
  <si>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</si>
  <si>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</si>
  <si>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</si>
  <si>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</si>
  <si>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</si>
  <si>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</si>
  <si>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</si>
  <si>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</si>
  <si>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</si>
  <si>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</si>
  <si>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</si>
  <si>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</si>
  <si>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</si>
  <si>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</si>
  <si>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</si>
  <si>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</si>
  <si>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</si>
  <si>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</si>
  <si>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</si>
  <si>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</si>
  <si>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</si>
  <si>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</si>
  <si>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</si>
  <si>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</si>
  <si>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</si>
  <si>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</si>
  <si>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</si>
  <si>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</si>
  <si>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</si>
  <si>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</si>
  <si>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</si>
  <si>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</si>
  <si>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</si>
  <si>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</si>
  <si>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</si>
  <si>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</si>
  <si>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</si>
  <si>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</si>
  <si>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</si>
  <si>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</si>
  <si>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</si>
  <si>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</si>
  <si>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</si>
  <si>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</si>
  <si>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</si>
  <si>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</si>
  <si>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</si>
  <si>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</si>
  <si>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</si>
  <si>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</si>
  <si>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</si>
  <si>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</si>
  <si>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</si>
  <si>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</si>
  <si>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</si>
  <si>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</si>
  <si>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</si>
  <si>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</si>
  <si>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</si>
  <si>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</si>
  <si>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</si>
  <si>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</si>
  <si>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</si>
  <si>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</si>
  <si>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</si>
  <si>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</si>
  <si>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</si>
  <si>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</si>
  <si>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</si>
  <si>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</si>
  <si>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</si>
  <si>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</si>
  <si>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</si>
  <si>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</si>
  <si>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</si>
  <si>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</si>
  <si>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</si>
  <si>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</si>
  <si>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</si>
  <si>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</si>
  <si>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</si>
  <si>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</si>
  <si>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</si>
  <si>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</si>
  <si>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</si>
  <si>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</si>
  <si>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</si>
  <si>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</si>
  <si>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</si>
  <si>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</si>
  <si>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</si>
  <si>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</si>
  <si>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</si>
  <si>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</si>
  <si>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</si>
  <si>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</si>
  <si>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</si>
  <si>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</si>
  <si>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</si>
  <si>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</si>
  <si>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</si>
  <si>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</si>
  <si>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</si>
  <si>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</si>
  <si>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</si>
  <si>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</si>
  <si>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</si>
  <si>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</si>
  <si>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</si>
  <si>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</si>
  <si>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</si>
  <si>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</si>
  <si>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</si>
  <si>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</si>
  <si>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</si>
  <si>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</si>
  <si>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</si>
  <si>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</si>
  <si>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</si>
  <si>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</si>
  <si>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</si>
  <si>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</si>
  <si>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</si>
  <si>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</si>
  <si>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</si>
  <si>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</si>
  <si>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</si>
  <si>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</si>
  <si>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</si>
  <si>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</si>
  <si>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</si>
  <si>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</si>
  <si>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</si>
  <si>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</si>
  <si>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</si>
  <si>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</si>
  <si>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</si>
  <si>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</si>
  <si>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</si>
  <si>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</si>
  <si>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</si>
  <si>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</si>
  <si>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</si>
  <si>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</si>
  <si>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</si>
  <si>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</si>
  <si>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</si>
  <si>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</si>
  <si>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</si>
  <si>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</si>
  <si>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</si>
  <si>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</si>
  <si>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</si>
  <si>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</si>
  <si>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</si>
  <si>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</si>
  <si>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</si>
  <si>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</si>
  <si>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</si>
  <si>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</si>
  <si>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</si>
  <si>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</si>
  <si>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</si>
  <si>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</si>
  <si>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</si>
  <si>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</si>
  <si>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</si>
  <si>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</si>
  <si>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</si>
  <si>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</si>
  <si>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</si>
  <si>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</si>
  <si>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</si>
  <si>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</si>
  <si>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</si>
  <si>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</si>
  <si>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</si>
  <si>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</si>
  <si>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</si>
  <si>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</si>
  <si>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</si>
  <si>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</si>
  <si>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</si>
  <si>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</si>
  <si>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</si>
  <si>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</si>
  <si>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</si>
  <si>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</si>
  <si>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</si>
  <si>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</si>
  <si>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</si>
  <si>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</si>
  <si>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</si>
  <si>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</si>
  <si>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</si>
  <si>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</si>
  <si>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</si>
  <si>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</si>
  <si>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</si>
  <si>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</si>
  <si>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</si>
  <si>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</si>
  <si>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</si>
  <si>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</si>
  <si>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</si>
  <si>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</si>
  <si>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</si>
  <si>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</si>
  <si>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</si>
  <si>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</si>
  <si>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</si>
  <si>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</si>
  <si>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</si>
  <si>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</si>
  <si>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</si>
  <si>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</si>
  <si>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</si>
  <si>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</si>
  <si>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</si>
  <si>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</si>
  <si>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</si>
  <si>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</si>
  <si>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</si>
  <si>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</si>
  <si>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</si>
  <si>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</si>
  <si>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</si>
  <si>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</si>
  <si>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</si>
  <si>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</si>
  <si>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</si>
  <si>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</si>
  <si>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</si>
  <si>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</si>
  <si>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</si>
  <si>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</si>
  <si>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</si>
  <si>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</si>
  <si>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</si>
  <si>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</si>
  <si>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</si>
  <si>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</si>
  <si>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</si>
  <si>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</si>
  <si>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</si>
  <si>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</si>
  <si>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</si>
  <si>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</si>
  <si>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</si>
  <si>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</si>
  <si>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</si>
  <si>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</si>
  <si>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</si>
  <si>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</si>
  <si>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</si>
  <si>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</si>
  <si>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</si>
  <si>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</si>
  <si>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</si>
  <si>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</si>
  <si>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</si>
  <si>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</si>
  <si>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</si>
  <si>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</si>
  <si>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</si>
  <si>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</si>
  <si>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</si>
  <si>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</si>
  <si>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</si>
  <si>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</si>
  <si>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</si>
  <si>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</si>
  <si>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</si>
  <si>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</si>
  <si>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</si>
  <si>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</si>
  <si>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</si>
  <si>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</si>
  <si>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</si>
  <si>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</si>
  <si>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</si>
  <si>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</si>
  <si>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</si>
  <si>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</si>
  <si>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</si>
  <si>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</si>
  <si>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</si>
  <si>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</si>
  <si>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</si>
  <si>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</si>
  <si>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</si>
  <si>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</si>
  <si>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</si>
  <si>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</si>
  <si>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</si>
  <si>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</si>
  <si>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</si>
  <si>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</si>
  <si>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</si>
  <si>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</si>
  <si>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</si>
  <si>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</si>
  <si>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</si>
  <si>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</si>
  <si>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</si>
  <si>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</si>
  <si>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</si>
  <si>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</si>
  <si>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</si>
  <si>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</si>
  <si>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</si>
  <si>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</si>
  <si>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</si>
  <si>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</si>
  <si>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</si>
  <si>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</si>
  <si>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</si>
  <si>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</si>
  <si>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</si>
  <si>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</si>
  <si>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</si>
  <si>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</si>
  <si>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</si>
  <si>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</si>
  <si>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</si>
  <si>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</si>
  <si>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</si>
  <si>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</si>
  <si>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</si>
  <si>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</si>
  <si>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</si>
  <si>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</si>
  <si>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</si>
  <si>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</si>
  <si>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</si>
  <si>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</si>
  <si>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</si>
  <si>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</si>
  <si>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</si>
  <si>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</si>
  <si>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</si>
  <si>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</si>
  <si>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</si>
  <si>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</si>
  <si>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</si>
  <si>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</si>
  <si>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</si>
  <si>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</si>
  <si>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</si>
  <si>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</si>
  <si>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</si>
  <si>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</si>
  <si>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</si>
  <si>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</si>
  <si>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</si>
  <si>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</si>
  <si>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</si>
  <si>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</si>
  <si>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</si>
  <si>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</si>
  <si>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</si>
  <si>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</si>
  <si>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</si>
  <si>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</si>
  <si>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</si>
  <si>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</si>
  <si>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</si>
  <si>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</si>
  <si>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</si>
  <si>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</si>
  <si>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</si>
  <si>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</si>
  <si>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</si>
  <si>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</si>
  <si>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</si>
  <si>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</si>
  <si>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</si>
  <si>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</si>
  <si>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</si>
  <si>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</si>
  <si>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</si>
  <si>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</si>
  <si>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</si>
  <si>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</si>
  <si>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</si>
  <si>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</si>
  <si>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</si>
  <si>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</si>
  <si>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</si>
  <si>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</si>
  <si>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</si>
  <si>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</si>
  <si>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</si>
  <si>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</si>
  <si>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</si>
  <si>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</si>
  <si>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</si>
  <si>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</si>
  <si>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</si>
  <si>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</si>
  <si>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</si>
  <si>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</si>
  <si>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</si>
  <si>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</si>
  <si>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</si>
  <si>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</si>
  <si>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</si>
  <si>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</si>
  <si>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</si>
  <si>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</si>
  <si>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</si>
  <si>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</si>
  <si>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</si>
  <si>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</si>
  <si>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</si>
  <si>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</si>
  <si>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</si>
  <si>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</si>
  <si>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</si>
  <si>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</si>
  <si>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</si>
  <si>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</si>
  <si>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</si>
  <si>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</si>
  <si>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</si>
  <si>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</si>
  <si>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</si>
  <si>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</si>
  <si>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</si>
  <si>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</si>
  <si>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</si>
  <si>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</si>
  <si>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</si>
  <si>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</si>
  <si>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</si>
  <si>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</si>
  <si>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</si>
  <si>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</si>
  <si>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</si>
  <si>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</si>
  <si>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</si>
  <si>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</si>
  <si>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</si>
  <si>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</si>
  <si>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</si>
  <si>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</si>
  <si>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</si>
  <si>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</si>
  <si>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</si>
  <si>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</si>
  <si>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</si>
  <si>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</si>
  <si>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</si>
  <si>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</si>
  <si>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</si>
  <si>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</si>
  <si>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</si>
  <si>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</si>
  <si>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</si>
  <si>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</si>
  <si>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</si>
  <si>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</si>
  <si>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</si>
  <si>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</si>
  <si>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</si>
  <si>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</si>
  <si>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</si>
  <si>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</si>
  <si>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</si>
  <si>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</si>
  <si>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</si>
  <si>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</si>
  <si>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</si>
  <si>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</si>
  <si>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</si>
  <si>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</si>
  <si>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</si>
  <si>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</si>
  <si>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</si>
  <si>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</si>
  <si>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</si>
  <si>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</si>
  <si>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</si>
  <si>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</si>
  <si>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</si>
  <si>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</si>
  <si>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</si>
  <si>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</si>
  <si>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</si>
  <si>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</si>
  <si>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</si>
  <si>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</si>
  <si>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</si>
  <si>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</si>
  <si>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</si>
  <si>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</si>
  <si>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</si>
  <si>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</si>
  <si>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</si>
  <si>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</si>
  <si>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</si>
  <si>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</si>
  <si>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</si>
  <si>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</si>
  <si>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</si>
  <si>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</si>
  <si>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</si>
  <si>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</si>
  <si>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</si>
  <si>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</si>
  <si>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</si>
  <si>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</si>
  <si>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</si>
  <si>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</si>
  <si>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</si>
  <si>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</si>
  <si>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</si>
  <si>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</si>
  <si>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</si>
  <si>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</si>
  <si>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</si>
  <si>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</si>
  <si>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</si>
  <si>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</si>
  <si>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</si>
  <si>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</si>
  <si>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</si>
  <si>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</si>
  <si>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</si>
  <si>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</si>
  <si>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</si>
  <si>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</si>
  <si>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</si>
  <si>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</si>
  <si>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</si>
  <si>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</si>
  <si>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</si>
  <si>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</si>
  <si>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</si>
  <si>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</si>
  <si>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</si>
  <si>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</si>
  <si>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</si>
  <si>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</si>
  <si>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</si>
  <si>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</si>
  <si>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</si>
  <si>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</si>
  <si>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</si>
  <si>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</si>
  <si>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</si>
  <si>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</si>
  <si>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</si>
  <si>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</si>
  <si>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</si>
  <si>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</si>
  <si>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</si>
  <si>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</si>
  <si>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</si>
  <si>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</si>
  <si>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</si>
  <si>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</si>
  <si>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</si>
  <si>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</si>
  <si>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</si>
  <si>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</si>
  <si>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</si>
  <si>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</si>
  <si>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</si>
  <si>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</si>
  <si>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</si>
  <si>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</si>
  <si>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</si>
  <si>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</si>
  <si>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</si>
  <si>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</si>
  <si>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</si>
  <si>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</si>
  <si>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</si>
  <si>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</si>
  <si>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</si>
  <si>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</si>
  <si>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</si>
  <si>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</si>
  <si>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</si>
  <si>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</si>
  <si>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</si>
  <si>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</si>
  <si>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</si>
  <si>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</si>
  <si>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</si>
  <si>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</si>
  <si>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</si>
  <si>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</si>
  <si>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</si>
  <si>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</si>
  <si>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</si>
  <si>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</si>
  <si>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</si>
  <si>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</si>
  <si>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</si>
  <si>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</si>
  <si>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</si>
  <si>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</si>
  <si>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</si>
  <si>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</si>
  <si>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</si>
  <si>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</si>
  <si>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</si>
  <si>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</si>
  <si>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</si>
  <si>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</si>
  <si>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</si>
  <si>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</si>
  <si>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</si>
  <si>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</si>
  <si>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</si>
  <si>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</si>
  <si>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</si>
  <si>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</si>
  <si>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</si>
  <si>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</si>
  <si>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</si>
  <si>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</si>
  <si>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</si>
  <si>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</si>
  <si>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</si>
  <si>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</si>
  <si>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</si>
  <si>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</si>
  <si>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</si>
  <si>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</si>
  <si>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</si>
  <si>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</si>
  <si>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</si>
  <si>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</si>
  <si>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</si>
  <si>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</si>
  <si>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</si>
  <si>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</si>
  <si>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</si>
  <si>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</si>
  <si>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</si>
  <si>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</si>
  <si>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</si>
  <si>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</si>
  <si>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</si>
  <si>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</si>
  <si>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</si>
  <si>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</si>
  <si>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</si>
  <si>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</si>
  <si>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</si>
  <si>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</si>
  <si>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</si>
  <si>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</si>
  <si>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</si>
  <si>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</si>
  <si>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</si>
  <si>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</si>
  <si>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</si>
  <si>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</si>
  <si>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</si>
  <si>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</si>
  <si>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</si>
  <si>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</si>
  <si>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</si>
  <si>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</si>
  <si>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</si>
  <si>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</si>
  <si>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</si>
  <si>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</si>
  <si>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</si>
  <si>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</si>
  <si>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</si>
  <si>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</si>
  <si>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</si>
  <si>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</si>
  <si>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</si>
  <si>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</si>
  <si>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</si>
  <si>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</si>
  <si>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</si>
  <si>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</si>
  <si>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</si>
  <si>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</si>
  <si>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</si>
  <si>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</si>
  <si>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</si>
  <si>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</si>
  <si>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</si>
  <si>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</si>
  <si>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</si>
  <si>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</si>
  <si>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</si>
  <si>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</si>
  <si>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</si>
  <si>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</si>
  <si>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</si>
  <si>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</si>
  <si>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</si>
  <si>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</si>
  <si>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</si>
  <si>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</si>
  <si>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</si>
  <si>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</si>
  <si>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</si>
  <si>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</si>
  <si>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</si>
  <si>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</si>
  <si>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</si>
  <si>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</si>
  <si>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</si>
  <si>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</si>
  <si>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</si>
  <si>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</si>
  <si>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</si>
  <si>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</si>
  <si>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</si>
  <si>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</si>
  <si>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</si>
  <si>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</si>
  <si>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</si>
  <si>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</si>
  <si>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</si>
  <si>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</si>
  <si>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</si>
  <si>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</si>
  <si>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</si>
  <si>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</si>
  <si>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</si>
  <si>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</si>
  <si>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</si>
  <si>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</si>
  <si>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</si>
  <si>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</si>
  <si>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</si>
  <si>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</si>
  <si>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</si>
  <si>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</si>
  <si>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</si>
  <si>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</si>
  <si>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</si>
  <si>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</si>
  <si>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</si>
  <si>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</si>
  <si>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</si>
  <si>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</si>
  <si>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</si>
  <si>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</si>
  <si>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</si>
  <si>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</si>
  <si>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</si>
  <si>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</si>
  <si>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</si>
  <si>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</si>
  <si>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</si>
  <si>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</si>
  <si>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</si>
  <si>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</si>
  <si>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</si>
  <si>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</si>
  <si>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</si>
  <si>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</si>
  <si>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</si>
  <si>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</si>
  <si>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</si>
  <si>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</si>
  <si>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</si>
  <si>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</si>
  <si>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</si>
  <si>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</si>
  <si>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</si>
  <si>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</si>
  <si>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</si>
  <si>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</si>
  <si>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</si>
  <si>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</si>
  <si>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</si>
  <si>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</si>
  <si>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</si>
  <si>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</si>
  <si>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</si>
  <si>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</si>
  <si>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</si>
  <si>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</si>
  <si>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</si>
  <si>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</si>
  <si>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</si>
  <si>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</si>
  <si>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</si>
  <si>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</si>
  <si>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</si>
  <si>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</si>
  <si>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</si>
  <si>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</si>
  <si>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</si>
  <si>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</si>
  <si>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</si>
  <si>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</si>
  <si>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</si>
  <si>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</si>
  <si>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</si>
  <si>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</si>
  <si>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</si>
  <si>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</si>
  <si>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</si>
  <si>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</si>
  <si>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</si>
  <si>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</si>
  <si>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</si>
  <si>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</si>
  <si>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</si>
  <si>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</si>
  <si>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</si>
  <si>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</si>
  <si>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</si>
  <si>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</si>
  <si>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</si>
  <si>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</si>
  <si>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</si>
  <si>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</si>
  <si>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</si>
  <si>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</si>
  <si>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</si>
  <si>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</si>
  <si>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</si>
  <si>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</si>
  <si>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</si>
  <si>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</si>
  <si>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</si>
  <si>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</si>
  <si>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</si>
  <si>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</si>
  <si>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</si>
  <si>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</si>
  <si>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</si>
  <si>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</si>
  <si>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</si>
  <si>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</si>
  <si>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</si>
  <si>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</si>
  <si>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</si>
  <si>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</si>
  <si>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</si>
  <si>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</si>
  <si>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</si>
  <si>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</si>
  <si>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</si>
  <si>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</si>
  <si>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</si>
  <si>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</si>
  <si>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</si>
  <si>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</si>
  <si>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</si>
  <si>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</si>
  <si>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</si>
  <si>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</si>
  <si>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</si>
  <si>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</si>
  <si>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</si>
  <si>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</si>
  <si>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</si>
  <si>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</si>
  <si>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</si>
  <si>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</si>
  <si>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</si>
  <si>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</si>
  <si>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</si>
  <si>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</si>
  <si>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</si>
  <si>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</si>
  <si>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</si>
  <si>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</si>
  <si>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</si>
  <si>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</si>
  <si>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</si>
  <si>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</si>
  <si>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</si>
  <si>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</si>
  <si>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</si>
  <si>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</si>
  <si>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</si>
  <si>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</si>
  <si>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</si>
  <si>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</si>
  <si>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</si>
  <si>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</si>
  <si>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</si>
  <si>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</si>
  <si>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</si>
  <si>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</si>
  <si>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</si>
  <si>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</si>
  <si>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</si>
  <si>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</si>
  <si>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</si>
  <si>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</si>
  <si>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</si>
  <si>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</si>
  <si>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</si>
  <si>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</si>
  <si>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</si>
  <si>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</si>
  <si>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</si>
  <si>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</si>
  <si>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</si>
  <si>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</si>
  <si>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</si>
  <si>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</si>
  <si>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</si>
  <si>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</si>
  <si>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</si>
  <si>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</si>
  <si>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</si>
  <si>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</si>
  <si>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</si>
  <si>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</si>
  <si>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</si>
  <si>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</si>
  <si>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</si>
  <si>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</si>
  <si>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</si>
  <si>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</si>
  <si>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</si>
  <si>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</si>
  <si>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</si>
  <si>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</si>
  <si>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</si>
  <si>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</si>
  <si>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</si>
  <si>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</si>
  <si>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</si>
  <si>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</si>
  <si>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</si>
  <si>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</si>
  <si>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</si>
  <si>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</si>
  <si>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</si>
  <si>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</si>
  <si>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</si>
  <si>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</si>
  <si>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</si>
  <si>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</si>
  <si>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</si>
  <si>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</si>
  <si>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</si>
  <si>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</si>
  <si>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</si>
  <si>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</si>
  <si>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</si>
  <si>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</si>
  <si>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</si>
  <si>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</si>
  <si>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</si>
  <si>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</si>
  <si>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</si>
  <si>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</si>
  <si>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</si>
  <si>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</si>
  <si>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</si>
  <si>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</si>
  <si>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</si>
  <si>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</si>
  <si>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</si>
  <si>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</si>
  <si>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</si>
  <si>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</si>
  <si>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</si>
  <si>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</si>
  <si>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</si>
  <si>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</si>
  <si>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</si>
  <si>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</si>
  <si>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</si>
  <si>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</si>
  <si>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</si>
  <si>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</si>
  <si>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</si>
  <si>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</si>
  <si>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</si>
  <si>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</si>
  <si>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</si>
  <si>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</si>
  <si>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</si>
  <si>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</si>
  <si>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</si>
  <si>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</si>
  <si>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</si>
  <si>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</si>
  <si>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</si>
  <si>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</si>
  <si>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</si>
  <si>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</si>
  <si>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</si>
  <si>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</si>
  <si>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</si>
  <si>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</si>
  <si>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</si>
  <si>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</si>
  <si>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</si>
  <si>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</si>
  <si>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</si>
  <si>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</si>
  <si>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</si>
  <si>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</si>
  <si>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</si>
  <si>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</si>
  <si>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</si>
  <si>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</si>
  <si>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</si>
  <si>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</si>
  <si>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</si>
  <si>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</si>
  <si>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</si>
  <si>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</si>
  <si>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</si>
  <si>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</si>
  <si>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</si>
  <si>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</si>
  <si>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</si>
  <si>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</si>
  <si>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</si>
  <si>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</si>
  <si>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</si>
  <si>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</si>
  <si>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</si>
  <si>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</si>
  <si>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</si>
  <si>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</si>
  <si>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</si>
  <si>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</si>
  <si>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</si>
  <si>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</si>
  <si>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</si>
  <si>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</si>
  <si>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</si>
  <si>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</si>
  <si>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</si>
  <si>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</si>
  <si>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</si>
  <si>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</si>
  <si>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</si>
  <si>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</si>
  <si>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</si>
  <si>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</si>
  <si>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</si>
  <si>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</si>
  <si>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</si>
  <si>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</si>
  <si>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</si>
  <si>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</si>
  <si>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</si>
  <si>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</si>
  <si>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</si>
  <si>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</si>
  <si>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</si>
  <si>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</si>
  <si>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</si>
  <si>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</si>
  <si>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</si>
  <si>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</si>
  <si>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</si>
  <si>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</si>
  <si>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</si>
  <si>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</si>
  <si>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</si>
  <si>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</si>
  <si>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</si>
  <si>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</si>
  <si>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</si>
  <si>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</si>
  <si>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</si>
  <si>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</si>
  <si>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</si>
  <si>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</si>
  <si>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</si>
  <si>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</si>
  <si>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</si>
  <si>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</si>
  <si>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</si>
  <si>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</si>
  <si>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</si>
  <si>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</si>
  <si>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</si>
  <si>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</si>
  <si>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</si>
  <si>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</si>
  <si>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</si>
  <si>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</si>
  <si>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</si>
  <si>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</si>
  <si>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</si>
  <si>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</si>
  <si>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</si>
  <si>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</si>
  <si>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</si>
  <si>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</si>
  <si>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</si>
  <si>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</si>
  <si>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</si>
  <si>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</si>
  <si>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</si>
  <si>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</si>
  <si>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</si>
  <si>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</si>
  <si>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</si>
  <si>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</si>
  <si>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</si>
  <si>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</si>
  <si>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</si>
  <si>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</si>
  <si>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</si>
  <si>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</si>
  <si>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</si>
  <si>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</si>
  <si>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</si>
  <si>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</si>
  <si>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</si>
  <si>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</si>
  <si>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</si>
  <si>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</si>
  <si>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</si>
  <si>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</si>
  <si>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</si>
  <si>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</si>
  <si>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</si>
  <si>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</si>
  <si>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</si>
  <si>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</si>
  <si>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</si>
  <si>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</si>
  <si>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</si>
  <si>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</si>
  <si>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</si>
  <si>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</si>
  <si>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</si>
  <si>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</si>
  <si>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</si>
  <si>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</si>
  <si>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</si>
  <si>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</si>
  <si>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</si>
  <si>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</si>
  <si>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</si>
  <si>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</si>
  <si>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</si>
  <si>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</si>
  <si>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</si>
  <si>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</si>
  <si>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</si>
  <si>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</si>
  <si>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</si>
  <si>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</si>
  <si>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</si>
  <si>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</si>
  <si>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</si>
  <si>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</si>
  <si>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</si>
  <si>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</si>
  <si>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</si>
  <si>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</si>
  <si>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</si>
  <si>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</si>
  <si>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</si>
  <si>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</si>
  <si>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</si>
  <si>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</si>
  <si>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</si>
  <si>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</si>
  <si>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</si>
  <si>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</si>
  <si>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</si>
  <si>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</si>
  <si>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</si>
  <si>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</si>
  <si>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</si>
  <si>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</si>
  <si>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</si>
  <si>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</si>
  <si>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</si>
  <si>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</si>
  <si>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</si>
  <si>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</si>
  <si>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</si>
  <si>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</si>
  <si>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</si>
  <si>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</si>
  <si>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</si>
  <si>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</si>
  <si>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</si>
  <si>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</si>
  <si>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</si>
  <si>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</si>
  <si>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</si>
  <si>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</si>
  <si>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</si>
  <si>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</si>
  <si>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</si>
  <si>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</si>
  <si>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</si>
  <si>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</si>
  <si>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</si>
  <si>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</si>
  <si>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</si>
  <si>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</si>
  <si>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</si>
  <si>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</si>
  <si>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</si>
  <si>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</si>
  <si>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</si>
  <si>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</si>
  <si>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</si>
  <si>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</si>
  <si>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</si>
  <si>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</si>
  <si>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</si>
  <si>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</si>
  <si>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</si>
  <si>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</si>
  <si>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</si>
  <si>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</si>
  <si>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</si>
  <si>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</si>
  <si>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</si>
  <si>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</si>
  <si>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</si>
  <si>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</si>
  <si>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</si>
  <si>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</si>
  <si>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</si>
  <si>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</si>
  <si>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</si>
  <si>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</si>
  <si>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</si>
  <si>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</si>
  <si>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</si>
  <si>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</si>
  <si>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</si>
  <si>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</si>
  <si>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</si>
  <si>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</si>
  <si>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</si>
  <si>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</si>
  <si>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</si>
  <si>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</si>
  <si>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</si>
  <si>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</si>
  <si>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</si>
  <si>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</si>
  <si>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</si>
  <si>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</si>
  <si>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</si>
  <si>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</si>
  <si>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</si>
  <si>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</si>
  <si>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</si>
  <si>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</si>
  <si>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</si>
  <si>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</si>
  <si>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</si>
  <si>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</si>
  <si>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</si>
  <si>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</si>
  <si>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</si>
  <si>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</si>
  <si>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</si>
  <si>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</si>
  <si>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</si>
  <si>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</si>
  <si>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</si>
  <si>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</si>
  <si>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</si>
  <si>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</si>
  <si>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</si>
  <si>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</si>
  <si>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</si>
  <si>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</si>
  <si>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</si>
  <si>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</si>
  <si>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</si>
  <si>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</si>
  <si>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</si>
  <si>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</si>
  <si>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</si>
  <si>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</si>
  <si>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</si>
  <si>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</si>
  <si>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</si>
  <si>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</si>
  <si>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</si>
  <si>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</si>
  <si>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</si>
  <si>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</si>
  <si>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</si>
  <si>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</si>
  <si>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</si>
  <si>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</si>
  <si>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</si>
  <si>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</si>
  <si>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</si>
  <si>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</si>
  <si>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</si>
  <si>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</si>
  <si>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</si>
  <si>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</si>
  <si>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</si>
  <si>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</si>
  <si>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</si>
  <si>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</si>
  <si>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</si>
  <si>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</si>
  <si>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</si>
  <si>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</si>
  <si>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</si>
  <si>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</si>
  <si>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</si>
  <si>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</si>
  <si>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</si>
  <si>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</si>
  <si>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</si>
  <si>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</si>
  <si>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</si>
  <si>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</si>
  <si>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</si>
  <si>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</si>
  <si>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</si>
  <si>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</si>
  <si>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</si>
  <si>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</si>
  <si>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</si>
  <si>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</si>
  <si>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</si>
  <si>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</si>
  <si>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</si>
  <si>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</si>
  <si>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</si>
  <si>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</si>
  <si>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</si>
  <si>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</si>
  <si>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</si>
  <si>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</si>
  <si>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</si>
  <si>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</si>
  <si>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</si>
  <si>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</si>
  <si>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</si>
  <si>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</si>
  <si>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</si>
  <si>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</si>
  <si>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</si>
  <si>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</si>
  <si>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</si>
  <si>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</si>
  <si>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</si>
  <si>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</si>
  <si>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</si>
  <si>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</si>
  <si>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</si>
  <si>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</si>
  <si>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</si>
  <si>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</si>
  <si>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</si>
  <si>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</si>
  <si>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</si>
  <si>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</si>
  <si>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</si>
  <si>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</si>
  <si>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</si>
  <si>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</si>
  <si>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</si>
  <si>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</si>
  <si>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</si>
  <si>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</si>
  <si>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</si>
  <si>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</si>
  <si>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</si>
  <si>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</si>
  <si>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</si>
  <si>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</si>
  <si>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</si>
  <si>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</si>
  <si>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</si>
  <si>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</si>
  <si>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</si>
  <si>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</si>
  <si>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</si>
  <si>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</si>
  <si>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</si>
  <si>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</si>
  <si>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</si>
  <si>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</si>
  <si>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</si>
  <si>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</si>
  <si>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</si>
  <si>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</si>
  <si>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</si>
  <si>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</si>
  <si>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</si>
  <si>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</si>
  <si>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</si>
  <si>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</si>
  <si>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</si>
  <si>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</si>
  <si>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</si>
  <si>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</si>
  <si>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</si>
  <si>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</si>
  <si>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</si>
  <si>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</si>
  <si>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</si>
  <si>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</si>
  <si>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</si>
  <si>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</si>
  <si>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</si>
  <si>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</si>
  <si>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</si>
  <si>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</si>
  <si>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</si>
  <si>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</si>
  <si>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</si>
  <si>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</si>
  <si>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</si>
  <si>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</si>
  <si>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</si>
  <si>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</si>
  <si>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</si>
  <si>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</si>
  <si>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</si>
  <si>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</si>
  <si>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</si>
  <si>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</si>
  <si>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</si>
  <si>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</si>
  <si>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</si>
  <si>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</si>
  <si>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</si>
  <si>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</si>
  <si>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</si>
  <si>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</si>
  <si>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</si>
  <si>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</si>
  <si>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</si>
  <si>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</si>
  <si>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</si>
  <si>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</si>
  <si>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</si>
  <si>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</si>
  <si>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</si>
  <si>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</si>
  <si>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</si>
  <si>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</si>
  <si>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</si>
  <si>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</si>
  <si>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</si>
  <si>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</si>
  <si>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</si>
  <si>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</si>
  <si>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</si>
  <si>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</si>
  <si>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</si>
  <si>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</si>
  <si>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</si>
  <si>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</si>
  <si>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</si>
  <si>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</si>
  <si>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</si>
  <si>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</si>
  <si>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</si>
  <si>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</si>
  <si>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</si>
  <si>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</si>
  <si>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</si>
  <si>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</si>
  <si>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</si>
  <si>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</si>
  <si>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</si>
  <si>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</si>
  <si>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</si>
  <si>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</si>
  <si>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</si>
  <si>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</si>
  <si>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</si>
  <si>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</si>
  <si>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</si>
  <si>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</si>
  <si>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</si>
  <si>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</si>
  <si>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</si>
  <si>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</si>
  <si>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</si>
  <si>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</si>
  <si>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</si>
  <si>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</si>
  <si>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</si>
  <si>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</si>
  <si>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</si>
  <si>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</si>
  <si>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</si>
  <si>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</si>
  <si>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</si>
  <si>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</si>
  <si>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</si>
  <si>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</si>
  <si>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</si>
  <si>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</si>
  <si>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</si>
  <si>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</si>
  <si>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</si>
  <si>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</si>
  <si>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</si>
  <si>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</si>
  <si>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</si>
  <si>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</si>
  <si>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</si>
  <si>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</si>
  <si>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</si>
  <si>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</si>
  <si>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</si>
  <si>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</si>
  <si>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</si>
  <si>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</si>
  <si>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</si>
  <si>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</si>
  <si>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</si>
  <si>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</si>
  <si>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</si>
  <si>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</si>
  <si>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</si>
  <si>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</si>
  <si>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</si>
  <si>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</si>
  <si>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</si>
  <si>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</si>
  <si>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</si>
  <si>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</si>
  <si>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</si>
  <si>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</si>
  <si>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</si>
  <si>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</si>
  <si>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</si>
  <si>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</si>
  <si>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</si>
  <si>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</si>
  <si>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</si>
  <si>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</si>
  <si>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</si>
  <si>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</si>
  <si>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</si>
  <si>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</si>
  <si>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</si>
  <si>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</si>
  <si>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</si>
  <si>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</si>
  <si>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</si>
  <si>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</si>
  <si>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</si>
  <si>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</si>
  <si>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</si>
  <si>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</si>
  <si>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</si>
  <si>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</si>
  <si>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</si>
  <si>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</si>
  <si>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</si>
  <si>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</si>
  <si>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</si>
  <si>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</si>
  <si>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</si>
  <si>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</si>
  <si>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</si>
  <si>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</si>
  <si>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</si>
  <si>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</si>
  <si>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</si>
  <si>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</si>
  <si>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</si>
  <si>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</si>
  <si>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</si>
  <si>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</si>
  <si>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</si>
  <si>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</si>
  <si>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</si>
  <si>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</si>
  <si>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</si>
  <si>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</si>
  <si>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</si>
  <si>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</si>
  <si>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</si>
  <si>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</si>
  <si>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</si>
  <si>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</si>
  <si>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</si>
  <si>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</si>
  <si>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</si>
  <si>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</si>
  <si>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</si>
  <si>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</si>
  <si>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</si>
  <si>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</si>
  <si>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</si>
  <si>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</si>
  <si>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</si>
  <si>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</si>
  <si>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</si>
  <si>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</si>
  <si>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</si>
  <si>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</si>
  <si>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</si>
  <si>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</si>
  <si>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</si>
  <si>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</si>
  <si>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</si>
  <si>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</si>
  <si>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</si>
  <si>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</si>
  <si>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</si>
  <si>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</si>
  <si>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</si>
  <si>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</si>
  <si>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</si>
  <si>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</si>
  <si>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</si>
  <si>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</si>
  <si>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</si>
  <si>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</si>
  <si>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</si>
  <si>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</si>
  <si>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</si>
  <si>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</si>
  <si>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</si>
  <si>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</si>
  <si>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</si>
  <si>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</si>
  <si>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</si>
  <si>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</si>
  <si>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</si>
  <si>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</si>
  <si>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</si>
  <si>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</si>
  <si>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</si>
  <si>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</si>
  <si>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</si>
  <si>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</si>
  <si>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</si>
  <si>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</si>
  <si>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</si>
  <si>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</si>
  <si>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</si>
  <si>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</si>
  <si>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</si>
  <si>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</si>
  <si>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</si>
  <si>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</si>
  <si>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</si>
  <si>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</si>
  <si>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</si>
  <si>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</si>
  <si>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</si>
  <si>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</si>
  <si>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</si>
  <si>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</si>
  <si>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</si>
  <si>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</si>
  <si>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</si>
  <si>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</si>
  <si>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</si>
  <si>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</si>
  <si>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</si>
  <si>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</si>
  <si>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</si>
  <si>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</si>
  <si>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</si>
  <si>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</si>
  <si>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</si>
  <si>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</si>
  <si>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</si>
  <si>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</si>
  <si>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</si>
  <si>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</si>
  <si>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</si>
  <si>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</si>
  <si>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</si>
  <si>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</si>
  <si>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</si>
  <si>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</si>
  <si>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</si>
  <si>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</si>
  <si>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</si>
  <si>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</si>
  <si>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</si>
  <si>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</si>
  <si>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</si>
  <si>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</si>
  <si>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</si>
  <si>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</si>
  <si>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</si>
  <si>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</si>
  <si>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</si>
  <si>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</si>
  <si>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</si>
  <si>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</si>
  <si>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</si>
  <si>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</si>
  <si>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</si>
  <si>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</si>
  <si>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</si>
  <si>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</si>
  <si>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</si>
  <si>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</si>
  <si>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</si>
  <si>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</si>
  <si>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</si>
  <si>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</si>
  <si>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</si>
  <si>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</si>
  <si>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</si>
  <si>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</si>
  <si>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</si>
  <si>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</si>
  <si>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</si>
  <si>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</si>
  <si>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</si>
  <si>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</si>
  <si>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</si>
  <si>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</si>
  <si>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</si>
  <si>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</si>
  <si>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</si>
  <si>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</si>
  <si>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</si>
  <si>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</si>
  <si>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</si>
  <si>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</si>
  <si>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</si>
  <si>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</si>
  <si>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</si>
  <si>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</si>
  <si>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</si>
  <si>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</si>
  <si>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</si>
  <si>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</si>
  <si>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</si>
  <si>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</si>
  <si>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</si>
  <si>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</si>
  <si>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</si>
  <si>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</si>
  <si>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</si>
  <si>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</si>
  <si>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</si>
  <si>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</si>
  <si>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</si>
  <si>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</si>
  <si>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</si>
  <si>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</si>
  <si>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</si>
  <si>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</si>
  <si>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</si>
  <si>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</si>
  <si>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</si>
  <si>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</si>
  <si>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</si>
  <si>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</si>
  <si>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</si>
  <si>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</si>
  <si>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</si>
  <si>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</si>
  <si>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</si>
  <si>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</si>
  <si>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</si>
  <si>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</si>
  <si>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</si>
  <si>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</si>
  <si>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</si>
  <si>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</si>
  <si>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</si>
  <si>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</si>
  <si>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</si>
  <si>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</si>
  <si>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</si>
  <si>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</si>
  <si>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</si>
  <si>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</si>
  <si>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</si>
  <si>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</si>
  <si>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</si>
  <si>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</si>
  <si>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</si>
  <si>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</si>
  <si>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</si>
  <si>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</si>
  <si>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</si>
  <si>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</si>
  <si>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</si>
  <si>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</si>
  <si>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</si>
  <si>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</si>
  <si>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</si>
  <si>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</si>
  <si>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</si>
  <si>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</si>
  <si>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</si>
  <si>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</si>
  <si>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</si>
  <si>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</si>
  <si>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</si>
  <si>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</si>
  <si>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</si>
  <si>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</si>
  <si>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</si>
  <si>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</si>
  <si>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</si>
  <si>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</si>
  <si>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</si>
  <si>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</si>
  <si>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</si>
  <si>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</si>
  <si>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</si>
  <si>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</si>
  <si>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</si>
  <si>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</si>
  <si>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</si>
  <si>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</si>
  <si>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</si>
  <si>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</si>
  <si>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</si>
  <si>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</si>
  <si>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</si>
  <si>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</si>
  <si>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</si>
  <si>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</si>
  <si>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</si>
  <si>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</si>
  <si>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</si>
  <si>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</si>
  <si>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</si>
  <si>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</si>
  <si>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</si>
  <si>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</si>
  <si>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</si>
  <si>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</si>
  <si>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</si>
  <si>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</si>
  <si>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</si>
  <si>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</si>
  <si>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</si>
  <si>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</si>
  <si>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</si>
  <si>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</si>
  <si>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</si>
  <si>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</si>
  <si>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</si>
  <si>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</si>
  <si>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</si>
  <si>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</si>
  <si>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</si>
  <si>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</si>
  <si>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</si>
  <si>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</si>
  <si>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</si>
  <si>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</si>
  <si>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</si>
  <si>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</si>
  <si>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</si>
  <si>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</si>
  <si>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</si>
  <si>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</si>
  <si>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</si>
  <si>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</si>
  <si>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</si>
  <si>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</si>
  <si>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</si>
  <si>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</si>
  <si>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</si>
  <si>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</si>
  <si>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</si>
  <si>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</si>
  <si>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</si>
  <si>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</si>
  <si>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</si>
  <si>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</si>
  <si>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</si>
  <si>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</si>
  <si>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</si>
  <si>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</si>
  <si>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</si>
  <si>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</si>
  <si>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</si>
  <si>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</si>
  <si>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</si>
  <si>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</si>
  <si>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</si>
  <si>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</si>
  <si>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</si>
  <si>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</si>
  <si>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</si>
  <si>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</si>
  <si>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</si>
  <si>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</si>
  <si>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</si>
  <si>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</si>
  <si>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</si>
  <si>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</si>
  <si>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</si>
  <si>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</si>
  <si>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</si>
  <si>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</si>
  <si>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</si>
  <si>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</si>
  <si>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</si>
  <si>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</si>
  <si>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</si>
  <si>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</si>
  <si>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</si>
  <si>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</si>
  <si>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</si>
  <si>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</si>
  <si>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</si>
  <si>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</si>
  <si>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</si>
  <si>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</si>
  <si>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</si>
  <si>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</si>
  <si>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</si>
  <si>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</si>
  <si>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</si>
  <si>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</si>
  <si>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</si>
  <si>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</si>
  <si>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</si>
  <si>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</si>
  <si>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</si>
  <si>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</si>
  <si>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</si>
  <si>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</si>
  <si>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</si>
  <si>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</si>
  <si>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</si>
  <si>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</si>
  <si>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</si>
  <si>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</si>
  <si>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</si>
  <si>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</si>
  <si>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</si>
  <si>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</si>
  <si>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</si>
  <si>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</si>
  <si>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</si>
  <si>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</si>
  <si>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</si>
  <si>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</si>
  <si>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</si>
  <si>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</si>
  <si>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</si>
  <si>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</si>
  <si>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</si>
  <si>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</si>
  <si>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</si>
  <si>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</si>
  <si>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</si>
  <si>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</si>
  <si>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</si>
  <si>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</si>
  <si>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</si>
  <si>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</si>
  <si>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</si>
  <si>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</si>
  <si>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</si>
  <si>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</si>
  <si>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</si>
  <si>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</si>
  <si>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</si>
  <si>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</si>
  <si>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</si>
  <si>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</si>
  <si>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</si>
  <si>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</si>
  <si>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</si>
  <si>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</si>
  <si>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</si>
  <si>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</si>
  <si>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</si>
  <si>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</si>
  <si>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</si>
  <si>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</si>
  <si>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</si>
  <si>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</si>
  <si>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</si>
  <si>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</si>
  <si>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</si>
  <si>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</si>
  <si>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</si>
  <si>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</si>
  <si>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</si>
  <si>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</si>
  <si>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</si>
  <si>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</si>
  <si>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</si>
  <si>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</si>
  <si>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</si>
  <si>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</si>
  <si>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</si>
  <si>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</si>
  <si>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</si>
  <si>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</si>
  <si>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</si>
  <si>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</si>
  <si>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</si>
  <si>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</si>
  <si>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</si>
  <si>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</si>
  <si>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</si>
  <si>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</si>
  <si>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</si>
  <si>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</si>
  <si>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</si>
  <si>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</si>
  <si>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</si>
  <si>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</si>
  <si>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</si>
  <si>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</si>
  <si>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</si>
  <si>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</si>
  <si>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</si>
  <si>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</si>
  <si>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</si>
  <si>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</si>
  <si>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</si>
  <si>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</si>
  <si>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</si>
  <si>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</si>
  <si>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</si>
  <si>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</si>
  <si>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</si>
  <si>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</si>
  <si>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</si>
  <si>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</si>
  <si>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</si>
  <si>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</si>
  <si>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</si>
  <si>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</si>
  <si>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</si>
  <si>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</si>
  <si>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</si>
  <si>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</si>
  <si>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</si>
  <si>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</si>
  <si>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</si>
  <si>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</si>
  <si>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</si>
  <si>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</si>
  <si>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</si>
  <si>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</si>
  <si>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</si>
  <si>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</si>
  <si>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</si>
  <si>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</si>
  <si>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</si>
  <si>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</si>
  <si>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</si>
  <si>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</si>
  <si>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</si>
  <si>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</si>
  <si>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</si>
  <si>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</si>
  <si>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</si>
  <si>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</si>
  <si>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</si>
  <si>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</si>
  <si>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</si>
  <si>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</si>
  <si>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</si>
  <si>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</si>
  <si>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</si>
  <si>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</si>
  <si>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</si>
  <si>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</si>
  <si>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</si>
  <si>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</si>
  <si>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</si>
  <si>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</si>
  <si>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</si>
  <si>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</si>
  <si>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</si>
  <si>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</si>
  <si>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</si>
  <si>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</si>
  <si>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</si>
  <si>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</si>
  <si>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</si>
  <si>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</si>
  <si>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</si>
  <si>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</si>
  <si>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</si>
  <si>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</si>
  <si>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</si>
  <si>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</si>
  <si>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</si>
  <si>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</si>
  <si>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</si>
  <si>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</si>
  <si>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</si>
  <si>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</si>
  <si>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</si>
  <si>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</si>
  <si>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</si>
  <si>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</si>
  <si>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</si>
  <si>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</si>
  <si>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</si>
  <si>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</si>
  <si>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</si>
  <si>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</si>
  <si>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</si>
  <si>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</si>
  <si>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</si>
  <si>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</si>
  <si>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</si>
  <si>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</si>
  <si>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</si>
  <si>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</si>
  <si>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</si>
  <si>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</si>
  <si>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</si>
  <si>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</si>
  <si>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</si>
  <si>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</si>
  <si>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</si>
  <si>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</si>
  <si>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</si>
  <si>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</si>
  <si>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</si>
  <si>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</si>
  <si>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</si>
  <si>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</si>
  <si>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</si>
  <si>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</si>
  <si>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</si>
  <si>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</si>
  <si>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</si>
  <si>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</si>
  <si>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</si>
  <si>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</si>
  <si>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</si>
  <si>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</si>
  <si>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</si>
  <si>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</si>
  <si>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</si>
  <si>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</si>
  <si>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</si>
  <si>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</si>
  <si>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</si>
  <si>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</si>
  <si>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</si>
  <si>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</si>
  <si>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</si>
  <si>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</si>
  <si>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</si>
  <si>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</si>
  <si>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</si>
  <si>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</si>
  <si>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</si>
  <si>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</si>
  <si>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</si>
  <si>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</si>
  <si>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</si>
  <si>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</si>
  <si>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</si>
  <si>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</si>
  <si>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</si>
  <si>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</si>
  <si>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</si>
  <si>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</si>
  <si>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</si>
  <si>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</si>
  <si>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</si>
  <si>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</si>
  <si>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</si>
  <si>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</si>
  <si>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</si>
  <si>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</si>
  <si>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</si>
  <si>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</si>
  <si>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</si>
  <si>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</si>
  <si>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</si>
  <si>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</si>
  <si>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</si>
  <si>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</si>
  <si>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</si>
  <si>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</si>
  <si>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</si>
  <si>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</si>
  <si>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</si>
  <si>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</si>
  <si>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</si>
  <si>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</si>
  <si>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</si>
  <si>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</si>
  <si>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</si>
  <si>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</si>
  <si>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</si>
  <si>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</si>
  <si>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</si>
  <si>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</si>
  <si>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</si>
  <si>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</si>
  <si>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</si>
  <si>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</si>
  <si>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</si>
  <si>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</si>
  <si>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</si>
  <si>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</si>
  <si>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</si>
  <si>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</si>
  <si>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</si>
  <si>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</si>
  <si>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</si>
  <si>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</si>
  <si>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</si>
  <si>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</si>
  <si>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</si>
  <si>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</si>
  <si>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</si>
  <si>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</si>
  <si>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</si>
  <si>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</si>
  <si>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</si>
  <si>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</si>
  <si>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</si>
  <si>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</si>
  <si>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</si>
  <si>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</si>
  <si>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</si>
  <si>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</si>
  <si>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</si>
  <si>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</si>
  <si>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</si>
  <si>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</si>
  <si>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</si>
  <si>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</si>
  <si>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</si>
  <si>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</si>
  <si>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</si>
  <si>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</si>
  <si>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</si>
  <si>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</si>
  <si>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</si>
  <si>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</si>
  <si>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</si>
  <si>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</si>
  <si>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</si>
  <si>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</si>
  <si>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</si>
  <si>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</si>
  <si>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</si>
  <si>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</si>
  <si>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</si>
  <si>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</si>
  <si>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</si>
  <si>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</si>
  <si>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</si>
  <si>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</si>
  <si>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</si>
  <si>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</si>
  <si>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</si>
  <si>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</si>
  <si>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</si>
  <si>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</si>
  <si>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</si>
  <si>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</si>
  <si>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</si>
  <si>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</si>
  <si>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</si>
  <si>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</si>
  <si>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</si>
  <si>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</si>
  <si>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</si>
  <si>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</si>
  <si>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</si>
  <si>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</si>
  <si>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</si>
  <si>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</si>
  <si>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</si>
  <si>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</si>
  <si>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</si>
  <si>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</si>
  <si>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</si>
  <si>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</si>
  <si>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</si>
  <si>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</si>
  <si>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</si>
  <si>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</si>
  <si>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</si>
  <si>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</si>
  <si>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</si>
  <si>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</si>
  <si>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</si>
  <si>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</si>
  <si>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</si>
  <si>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</si>
  <si>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</si>
  <si>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</si>
  <si>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</si>
  <si>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</si>
  <si>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</si>
  <si>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</si>
  <si>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</si>
  <si>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</si>
  <si>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</si>
  <si>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</si>
  <si>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</si>
  <si>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</si>
  <si>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</si>
  <si>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</si>
  <si>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</si>
  <si>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</si>
  <si>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</si>
  <si>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</si>
  <si>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</si>
  <si>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</si>
  <si>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</si>
  <si>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</si>
  <si>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</si>
  <si>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</si>
  <si>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</si>
  <si>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</si>
  <si>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</si>
  <si>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</si>
  <si>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</si>
  <si>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</si>
  <si>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</si>
  <si>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</si>
  <si>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</si>
  <si>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</si>
  <si>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</si>
  <si>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</si>
  <si>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</si>
  <si>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</si>
  <si>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</si>
  <si>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</si>
  <si>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</si>
  <si>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</si>
  <si>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</si>
  <si>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</si>
  <si>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</si>
  <si>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</si>
  <si>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</si>
  <si>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</si>
  <si>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</si>
  <si>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</si>
  <si>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</si>
  <si>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</si>
  <si>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</si>
  <si>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</si>
  <si>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</si>
  <si>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</si>
  <si>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</si>
  <si>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</si>
  <si>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</si>
  <si>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</si>
  <si>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</si>
  <si>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</si>
  <si>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</si>
  <si>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</si>
  <si>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</si>
  <si>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</si>
  <si>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</si>
  <si>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</si>
  <si>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</si>
  <si>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</si>
  <si>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</si>
  <si>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</si>
  <si>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</si>
  <si>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</si>
  <si>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</si>
  <si>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</si>
  <si>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</si>
  <si>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</si>
  <si>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</si>
  <si>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</si>
  <si>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</si>
  <si>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</si>
  <si>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</si>
  <si>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</si>
  <si>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</si>
  <si>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</si>
  <si>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</si>
  <si>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</si>
  <si>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</si>
  <si>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</si>
  <si>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</si>
  <si>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</si>
  <si>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</si>
  <si>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</si>
  <si>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</si>
  <si>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</si>
  <si>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</si>
  <si>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</si>
  <si>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</si>
  <si>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</si>
  <si>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</si>
  <si>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</si>
  <si>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</si>
  <si>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</si>
  <si>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</si>
  <si>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</si>
  <si>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</si>
  <si>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</si>
  <si>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</si>
  <si>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</si>
  <si>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</si>
  <si>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</si>
  <si>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</si>
  <si>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</si>
  <si>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</si>
  <si>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</si>
  <si>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</si>
  <si>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</si>
  <si>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</si>
  <si>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</si>
  <si>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</si>
  <si>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</si>
  <si>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</si>
  <si>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</si>
  <si>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</si>
  <si>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</si>
  <si>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</si>
  <si>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</si>
  <si>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</si>
  <si>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</si>
  <si>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</si>
  <si>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</si>
  <si>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</si>
  <si>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</si>
  <si>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</si>
  <si>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</si>
  <si>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</si>
  <si>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</si>
  <si>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</si>
  <si>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</si>
  <si>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</si>
  <si>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</si>
  <si>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</si>
  <si>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</si>
  <si>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</si>
  <si>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</si>
  <si>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</si>
  <si>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</si>
  <si>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</si>
  <si>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</si>
  <si>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</si>
  <si>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</si>
  <si>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</si>
  <si>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</si>
  <si>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</si>
  <si>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</si>
  <si>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</si>
  <si>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</si>
  <si>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</si>
  <si>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</si>
  <si>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</si>
  <si>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</si>
  <si>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</si>
  <si>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</si>
  <si>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</si>
  <si>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</si>
  <si>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</si>
  <si>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</si>
  <si>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</si>
  <si>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</si>
  <si>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</si>
  <si>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</si>
  <si>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</si>
  <si>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</si>
  <si>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</si>
  <si>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</si>
  <si>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</si>
  <si>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</si>
  <si>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</si>
  <si>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</si>
  <si>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</si>
  <si>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</si>
  <si>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</si>
  <si>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</si>
  <si>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</si>
  <si>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</si>
  <si>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</si>
  <si>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</si>
  <si>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</si>
  <si>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</si>
  <si>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</si>
  <si>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</si>
  <si>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</si>
  <si>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</si>
  <si>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</si>
  <si>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</si>
  <si>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</si>
  <si>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</si>
  <si>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</si>
  <si>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</si>
  <si>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</si>
  <si>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</si>
  <si>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</si>
  <si>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</si>
  <si>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</si>
  <si>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</si>
  <si>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</si>
  <si>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</si>
  <si>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</si>
  <si>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</si>
  <si>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</si>
  <si>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</si>
  <si>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</si>
  <si>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</si>
  <si>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</si>
  <si>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</si>
  <si>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</si>
  <si>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</si>
  <si>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</si>
  <si>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</si>
  <si>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</si>
  <si>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</si>
  <si>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</si>
  <si>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</si>
  <si>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</si>
  <si>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</si>
  <si>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</si>
  <si>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</si>
  <si>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</si>
  <si>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</si>
  <si>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</si>
  <si>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</si>
  <si>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</si>
  <si>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</si>
  <si>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</si>
  <si>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</si>
  <si>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</si>
  <si>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</si>
  <si>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</si>
  <si>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</si>
  <si>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</si>
  <si>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</si>
  <si>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</si>
  <si>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</si>
  <si>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</si>
  <si>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</si>
  <si>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</si>
  <si>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</si>
  <si>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</si>
  <si>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</si>
  <si>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</si>
  <si>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</si>
  <si>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</si>
  <si>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</si>
  <si>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</si>
  <si>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</si>
  <si>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</si>
  <si>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</si>
  <si>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</si>
  <si>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</si>
  <si>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</si>
  <si>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</si>
  <si>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</si>
  <si>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</si>
  <si>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</si>
  <si>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</si>
  <si>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</si>
  <si>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</si>
  <si>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</si>
  <si>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</si>
  <si>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</si>
  <si>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</si>
  <si>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</si>
  <si>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</si>
  <si>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</si>
  <si>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</si>
  <si>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</si>
  <si>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</si>
  <si>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</si>
  <si>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</si>
  <si>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</si>
  <si>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</si>
  <si>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</si>
  <si>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</si>
  <si>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</si>
  <si>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</si>
  <si>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</si>
  <si>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</si>
  <si>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</si>
  <si>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</si>
  <si>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</si>
  <si>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</si>
  <si>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</si>
  <si>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</si>
  <si>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</si>
  <si>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</si>
  <si>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</si>
  <si>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</si>
  <si>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</si>
  <si>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</si>
  <si>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</si>
  <si>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</si>
  <si>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</si>
  <si>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</si>
  <si>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</si>
  <si>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</si>
  <si>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</si>
  <si>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</si>
  <si>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</si>
  <si>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</si>
  <si>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</si>
  <si>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</si>
  <si>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</si>
  <si>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</si>
  <si>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</si>
  <si>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</si>
  <si>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</si>
  <si>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</si>
  <si>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</si>
  <si>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</si>
  <si>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</si>
  <si>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</si>
  <si>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</si>
  <si>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</si>
  <si>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</si>
  <si>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</si>
  <si>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</si>
  <si>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</si>
  <si>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</si>
  <si>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</si>
  <si>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</si>
  <si>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</si>
  <si>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</si>
  <si>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</si>
  <si>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</si>
  <si>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</si>
  <si>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</si>
  <si>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</si>
  <si>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</si>
  <si>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</si>
  <si>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</si>
  <si>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</si>
  <si>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</si>
  <si>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</si>
  <si>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</si>
  <si>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</si>
  <si>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</si>
  <si>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</si>
  <si>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</si>
  <si>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</si>
  <si>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</si>
  <si>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</si>
  <si>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</si>
  <si>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</si>
  <si>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</si>
  <si>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</si>
  <si>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</si>
  <si>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</si>
  <si>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</si>
  <si>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</si>
  <si>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</si>
  <si>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</si>
  <si>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</si>
  <si>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</si>
  <si>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</si>
  <si>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</si>
  <si>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</si>
  <si>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</si>
  <si>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</si>
  <si>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</si>
  <si>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</si>
  <si>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</si>
  <si>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</si>
  <si>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</si>
  <si>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</si>
  <si>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</si>
  <si>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</si>
  <si>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</si>
  <si>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</si>
  <si>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</si>
  <si>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</si>
  <si>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</si>
  <si>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</si>
  <si>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</si>
  <si>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</si>
  <si>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</si>
  <si>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</si>
  <si>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</si>
  <si>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</si>
  <si>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</si>
  <si>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</si>
  <si>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</si>
  <si>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</si>
  <si>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</si>
  <si>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</si>
  <si>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</si>
  <si>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</si>
  <si>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</si>
  <si>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</si>
  <si>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</si>
  <si>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</si>
  <si>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</si>
  <si>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</si>
  <si>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</si>
  <si>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</si>
  <si>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</si>
  <si>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</si>
  <si>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</si>
  <si>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</si>
  <si>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</si>
  <si>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</si>
  <si>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</si>
  <si>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</si>
  <si>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</si>
  <si>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</si>
  <si>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</si>
  <si>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</si>
  <si>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</si>
  <si>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</si>
  <si>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</si>
  <si>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</si>
  <si>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</si>
  <si>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</si>
  <si>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</si>
  <si>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</si>
  <si>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</si>
  <si>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</si>
  <si>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</si>
  <si>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</si>
  <si>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</si>
  <si>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</si>
  <si>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</si>
  <si>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</si>
  <si>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</si>
  <si>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</si>
  <si>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</si>
  <si>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</si>
  <si>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</si>
  <si>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</si>
  <si>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</si>
  <si>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</si>
  <si>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</si>
  <si>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</si>
  <si>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</si>
  <si>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</si>
  <si>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</si>
  <si>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</si>
  <si>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</si>
  <si>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</si>
  <si>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</si>
  <si>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</si>
  <si>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</si>
  <si>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</si>
  <si>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</si>
  <si>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</si>
  <si>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</si>
  <si>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</si>
  <si>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</si>
  <si>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</si>
  <si>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</si>
  <si>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</si>
  <si>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</si>
  <si>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</si>
  <si>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</si>
  <si>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</si>
  <si>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</si>
  <si>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</si>
  <si>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</si>
  <si>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</si>
  <si>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</si>
  <si>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</si>
  <si>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</si>
  <si>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</si>
  <si>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</si>
  <si>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</si>
  <si>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</si>
  <si>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</si>
  <si>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</si>
  <si>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</si>
  <si>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</si>
  <si>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</si>
  <si>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</si>
  <si>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</si>
  <si>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</si>
  <si>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</si>
  <si>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</si>
  <si>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</si>
  <si>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</si>
  <si>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</si>
  <si>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</si>
  <si>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</si>
  <si>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</si>
  <si>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</si>
  <si>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</si>
  <si>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</si>
  <si>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</si>
  <si>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</si>
  <si>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</si>
  <si>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</si>
  <si>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</si>
  <si>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</si>
  <si>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</si>
  <si>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</si>
  <si>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</si>
  <si>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</si>
  <si>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</si>
  <si>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</si>
  <si>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</si>
  <si>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</si>
  <si>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</si>
  <si>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</si>
  <si>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</si>
  <si>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</si>
  <si>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</si>
  <si>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</si>
  <si>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</si>
  <si>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</si>
  <si>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</si>
  <si>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</si>
  <si>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</si>
  <si>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</si>
  <si>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</si>
  <si>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</si>
  <si>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</si>
  <si>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</si>
  <si>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</si>
  <si>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</si>
  <si>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</si>
  <si>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</si>
  <si>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</si>
  <si>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</si>
  <si>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</si>
  <si>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</si>
  <si>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</si>
  <si>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</si>
  <si>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</si>
  <si>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</si>
  <si>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</si>
  <si>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</si>
  <si>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</si>
  <si>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</si>
  <si>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</si>
  <si>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</si>
  <si>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</si>
  <si>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</si>
  <si>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</si>
  <si>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</si>
  <si>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</si>
  <si>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</si>
  <si>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</si>
  <si>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</si>
  <si>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</si>
  <si>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</si>
  <si>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</si>
  <si>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</si>
  <si>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</si>
  <si>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</si>
  <si>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</si>
  <si>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</si>
  <si>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</si>
  <si>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</si>
  <si>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</si>
  <si>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</si>
  <si>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</si>
  <si>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</si>
  <si>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</si>
  <si>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</si>
  <si>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</si>
  <si>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</si>
  <si>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</si>
  <si>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</si>
  <si>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</si>
  <si>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</si>
  <si>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</si>
  <si>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</si>
  <si>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</si>
  <si>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</si>
  <si>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</si>
  <si>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</si>
  <si>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</si>
  <si>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</si>
  <si>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</si>
  <si>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</si>
  <si>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</si>
  <si>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</si>
  <si>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</si>
  <si>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</si>
  <si>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</si>
  <si>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</si>
  <si>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</si>
  <si>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</si>
  <si>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</si>
  <si>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</si>
  <si>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</si>
  <si>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</si>
  <si>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</si>
  <si>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</si>
  <si>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</si>
  <si>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</si>
  <si>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</si>
  <si>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</si>
  <si>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</si>
  <si>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</si>
  <si>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</si>
  <si>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</si>
  <si>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</si>
  <si>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</si>
  <si>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</si>
  <si>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</si>
  <si>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</si>
  <si>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</si>
  <si>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</si>
  <si>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</si>
  <si>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</si>
  <si>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</si>
  <si>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</si>
  <si>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</si>
  <si>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</si>
  <si>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</si>
  <si>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</si>
  <si>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</si>
  <si>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</si>
  <si>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</si>
  <si>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</si>
  <si>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</si>
  <si>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</si>
  <si>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</si>
  <si>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</si>
  <si>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</si>
  <si>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</si>
  <si>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</si>
  <si>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</si>
  <si>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</si>
  <si>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</si>
  <si>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</si>
  <si>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</si>
  <si>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</si>
  <si>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</si>
  <si>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</si>
  <si>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</si>
  <si>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</si>
  <si>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</si>
  <si>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</si>
  <si>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</si>
  <si>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</si>
  <si>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</si>
  <si>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</si>
  <si>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</si>
  <si>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</si>
  <si>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</si>
  <si>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</si>
  <si>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</si>
  <si>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</si>
  <si>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</si>
  <si>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</si>
  <si>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</si>
  <si>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</si>
  <si>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</si>
  <si>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</si>
  <si>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</si>
  <si>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</si>
  <si>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</si>
  <si>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</si>
  <si>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</si>
  <si>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</si>
  <si>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</si>
  <si>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</si>
  <si>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</si>
  <si>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</si>
  <si>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</si>
  <si>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</si>
  <si>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</si>
  <si>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</si>
  <si>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</si>
  <si>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</si>
  <si>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</si>
  <si>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</si>
  <si>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</si>
  <si>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</si>
  <si>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</si>
  <si>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</si>
  <si>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</si>
  <si>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</si>
  <si>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</si>
  <si>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</si>
  <si>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</si>
  <si>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</si>
  <si>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</si>
  <si>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</si>
  <si>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</si>
  <si>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</si>
  <si>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</si>
  <si>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</si>
  <si>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</si>
  <si>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</si>
  <si>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</si>
  <si>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</si>
  <si>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</si>
  <si>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</si>
  <si>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</si>
  <si>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</si>
  <si>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</si>
  <si>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</si>
  <si>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</si>
  <si>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</si>
  <si>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</si>
  <si>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</si>
  <si>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</si>
  <si>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</si>
  <si>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</si>
  <si>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</si>
  <si>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</si>
  <si>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</si>
  <si>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</si>
  <si>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</si>
  <si>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</si>
  <si>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</si>
  <si>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</si>
  <si>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</si>
  <si>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</si>
  <si>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</si>
  <si>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</si>
  <si>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</si>
  <si>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</si>
  <si>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</si>
  <si>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</si>
  <si>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</si>
  <si>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</si>
  <si>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</si>
  <si>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</si>
  <si>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</si>
  <si>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</si>
  <si>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</si>
  <si>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</si>
  <si>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</si>
  <si>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</si>
  <si>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</si>
  <si>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</si>
  <si>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</si>
  <si>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</si>
  <si>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</si>
  <si>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</si>
  <si>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</si>
  <si>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</si>
  <si>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</si>
  <si>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</si>
  <si>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</si>
  <si>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</si>
  <si>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</si>
  <si>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</si>
  <si>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</si>
  <si>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</si>
  <si>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</si>
  <si>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</si>
  <si>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</si>
  <si>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</si>
  <si>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</si>
  <si>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</si>
  <si>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</si>
  <si>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</si>
  <si>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</si>
  <si>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</si>
  <si>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</si>
  <si>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</si>
  <si>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</si>
  <si>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</si>
  <si>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</si>
  <si>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</si>
  <si>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</si>
  <si>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</si>
  <si>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</si>
  <si>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</si>
  <si>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</si>
  <si>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</si>
  <si>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</si>
  <si>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</si>
  <si>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</si>
  <si>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</si>
  <si>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</si>
  <si>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</si>
  <si>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</si>
  <si>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</si>
  <si>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</si>
  <si>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</si>
  <si>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</si>
  <si>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</si>
  <si>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</si>
  <si>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</si>
  <si>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</si>
  <si>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</si>
  <si>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</si>
  <si>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</si>
  <si>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</si>
  <si>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</si>
  <si>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</si>
  <si>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</si>
  <si>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</si>
  <si>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</si>
  <si>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</si>
  <si>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</si>
  <si>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</si>
  <si>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</si>
  <si>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</si>
  <si>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</si>
  <si>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</si>
  <si>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</si>
  <si>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</si>
  <si>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</si>
  <si>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</si>
  <si>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</si>
  <si>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</si>
  <si>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</si>
  <si>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</si>
  <si>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</si>
  <si>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</si>
  <si>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</si>
  <si>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</si>
  <si>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</si>
  <si>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</si>
  <si>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</si>
  <si>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</si>
  <si>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</si>
  <si>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</si>
  <si>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</si>
  <si>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</si>
  <si>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</si>
  <si>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</si>
  <si>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</si>
  <si>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</si>
  <si>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</si>
  <si>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</si>
  <si>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</si>
  <si>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</si>
  <si>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</si>
  <si>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</si>
  <si>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</si>
  <si>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</si>
  <si>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</si>
  <si>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</si>
  <si>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</si>
  <si>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</si>
  <si>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</si>
  <si>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</si>
  <si>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</si>
  <si>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</si>
  <si>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</si>
  <si>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</si>
  <si>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</si>
  <si>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</si>
  <si>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</si>
  <si>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</si>
  <si>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</si>
  <si>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</si>
  <si>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</si>
  <si>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</si>
  <si>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</si>
  <si>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</si>
  <si>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</si>
  <si>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</si>
  <si>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</si>
  <si>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</si>
  <si>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</si>
  <si>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</si>
  <si>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</si>
  <si>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</si>
  <si>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</si>
  <si>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</si>
  <si>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</si>
  <si>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</si>
  <si>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</si>
  <si>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</si>
  <si>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</si>
  <si>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</si>
  <si>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</si>
  <si>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</si>
  <si>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</si>
  <si>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</si>
  <si>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</si>
  <si>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</si>
  <si>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</si>
  <si>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</si>
  <si>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</si>
  <si>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</si>
  <si>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</si>
  <si>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</si>
  <si>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</si>
  <si>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</si>
  <si>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</si>
  <si>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</si>
  <si>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</si>
  <si>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</si>
  <si>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</si>
  <si>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</si>
  <si>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</si>
  <si>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</si>
  <si>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</si>
  <si>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</si>
  <si>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</si>
  <si>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</si>
  <si>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</si>
  <si>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</si>
  <si>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</si>
  <si>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</si>
  <si>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</si>
  <si>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</si>
  <si>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</si>
  <si>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</si>
  <si>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</si>
  <si>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</si>
  <si>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</si>
  <si>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</si>
  <si>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</si>
  <si>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</si>
  <si>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</si>
  <si>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</si>
  <si>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</si>
  <si>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</si>
  <si>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</si>
  <si>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</si>
  <si>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</si>
  <si>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</si>
  <si>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</si>
  <si>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</si>
  <si>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</si>
  <si>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</si>
  <si>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</si>
  <si>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</si>
  <si>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</si>
  <si>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</si>
  <si>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</si>
  <si>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</si>
  <si>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</si>
  <si>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</si>
  <si>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</si>
  <si>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</si>
  <si>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</si>
  <si>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</si>
  <si>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</si>
  <si>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</si>
  <si>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</si>
  <si>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</si>
  <si>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</si>
  <si>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</si>
  <si>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</si>
  <si>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</si>
  <si>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</si>
  <si>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</si>
  <si>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</si>
  <si>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</si>
  <si>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</si>
  <si>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</si>
  <si>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</si>
  <si>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</si>
  <si>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</si>
  <si>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</si>
  <si>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</si>
  <si>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</si>
  <si>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</si>
  <si>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</si>
  <si>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</si>
  <si>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</si>
  <si>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</si>
  <si>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</si>
  <si>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</si>
  <si>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</si>
  <si>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</si>
  <si>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</si>
  <si>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</si>
  <si>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</si>
  <si>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</si>
  <si>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</si>
  <si>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</si>
  <si>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</si>
  <si>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</si>
  <si>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</si>
  <si>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</si>
  <si>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</si>
  <si>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</si>
  <si>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</si>
  <si>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</si>
  <si>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</si>
  <si>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</si>
  <si>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</si>
  <si>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</si>
  <si>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</si>
  <si>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</si>
  <si>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</si>
  <si>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</si>
  <si>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</si>
  <si>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</si>
  <si>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</si>
  <si>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</si>
  <si>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</si>
  <si>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</si>
  <si>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</si>
  <si>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</si>
  <si>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</si>
  <si>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</si>
  <si>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</si>
  <si>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</si>
  <si>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</si>
  <si>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</si>
  <si>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</si>
  <si>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</si>
  <si>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</si>
  <si>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</si>
  <si>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</si>
  <si>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</si>
  <si>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</si>
  <si>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</si>
  <si>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</si>
  <si>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</si>
  <si>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</si>
  <si>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</si>
  <si>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</si>
  <si>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</si>
  <si>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</si>
  <si>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</si>
  <si>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</si>
  <si>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</si>
  <si>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</si>
  <si>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</si>
  <si>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</si>
  <si>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</si>
  <si>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</si>
  <si>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</si>
  <si>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</si>
  <si>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</si>
  <si>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</si>
  <si>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</si>
  <si>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</si>
  <si>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</si>
  <si>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</si>
  <si>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</si>
  <si>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</si>
  <si>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</si>
  <si>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</si>
  <si>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</si>
  <si>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</si>
  <si>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</si>
  <si>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</si>
  <si>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</si>
  <si>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</si>
  <si>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</si>
  <si>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</si>
  <si>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</si>
  <si>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</si>
  <si>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</si>
  <si>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</si>
  <si>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</si>
  <si>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</si>
  <si>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</si>
  <si>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</si>
  <si>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</si>
  <si>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</si>
  <si>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</si>
  <si>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</si>
  <si>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</si>
  <si>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</si>
  <si>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</si>
  <si>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</si>
  <si>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</si>
  <si>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</si>
  <si>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</si>
  <si>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</si>
  <si>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</si>
  <si>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</si>
  <si>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</si>
  <si>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</si>
  <si>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</si>
  <si>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</si>
  <si>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</si>
  <si>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</si>
  <si>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</si>
  <si>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</si>
  <si>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</si>
  <si>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</si>
  <si>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</si>
  <si>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</si>
  <si>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</si>
  <si>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</si>
  <si>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</si>
  <si>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</si>
  <si>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</si>
  <si>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</si>
  <si>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</si>
  <si>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</si>
  <si>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</si>
  <si>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</si>
  <si>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</si>
  <si>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</si>
  <si>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</si>
  <si>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</si>
  <si>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</si>
  <si>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</si>
  <si>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</si>
  <si>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</si>
  <si>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</si>
  <si>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</si>
  <si>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</si>
  <si>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</si>
  <si>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</si>
  <si>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</si>
  <si>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</si>
  <si>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</si>
  <si>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</si>
  <si>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</si>
  <si>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</si>
  <si>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</si>
  <si>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</si>
  <si>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</si>
  <si>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</si>
  <si>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</si>
  <si>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</si>
  <si>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</si>
  <si>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</si>
  <si>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</si>
  <si>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</si>
  <si>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</si>
  <si>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</si>
  <si>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</si>
  <si>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</si>
  <si>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</si>
  <si>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</si>
  <si>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</si>
  <si>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</si>
  <si>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</si>
  <si>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</si>
  <si>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</si>
  <si>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</si>
  <si>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</si>
  <si>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</si>
  <si>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</si>
  <si>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</si>
  <si>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</si>
  <si>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</si>
  <si>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</si>
  <si>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</si>
  <si>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</si>
  <si>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</si>
  <si>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</si>
  <si>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</si>
  <si>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</si>
  <si>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</si>
  <si>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</si>
  <si>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</si>
  <si>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</si>
  <si>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</si>
  <si>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</si>
  <si>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</si>
  <si>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</si>
  <si>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</si>
  <si>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</si>
  <si>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</si>
  <si>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</si>
  <si>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</si>
  <si>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</si>
  <si>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</si>
  <si>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</si>
  <si>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</si>
  <si>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</si>
  <si>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</si>
  <si>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</si>
  <si>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</si>
  <si>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</si>
  <si>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</si>
  <si>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</si>
  <si>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</si>
  <si>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</si>
  <si>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</si>
  <si>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</si>
  <si>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</si>
  <si>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</si>
  <si>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</si>
  <si>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</si>
  <si>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</si>
  <si>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</si>
  <si>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</si>
  <si>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</si>
  <si>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</si>
  <si>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</si>
  <si>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</si>
  <si>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</si>
  <si>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</si>
  <si>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</si>
  <si>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</si>
  <si>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</si>
  <si>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</si>
  <si>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</si>
  <si>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</si>
  <si>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</si>
  <si>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</si>
  <si>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</si>
  <si>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</si>
  <si>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</si>
  <si>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</si>
  <si>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</si>
  <si>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</si>
  <si>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</si>
  <si>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</si>
  <si>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</si>
  <si>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</si>
  <si>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</si>
  <si>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</si>
  <si>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</si>
  <si>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</si>
  <si>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</si>
  <si>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</si>
  <si>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</si>
  <si>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</si>
  <si>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</si>
  <si>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</si>
  <si>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</si>
  <si>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</si>
  <si>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</si>
  <si>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</si>
  <si>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</si>
  <si>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</si>
  <si>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</si>
  <si>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</si>
  <si>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</si>
  <si>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</si>
  <si>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</si>
  <si>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</si>
  <si>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</si>
  <si>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</si>
  <si>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</si>
  <si>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</si>
  <si>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</si>
  <si>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</si>
  <si>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</si>
  <si>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</si>
  <si>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</si>
  <si>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</si>
  <si>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</si>
  <si>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</si>
  <si>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</si>
  <si>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</si>
  <si>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</si>
  <si>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</si>
  <si>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</si>
  <si>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</si>
  <si>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</si>
  <si>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</si>
  <si>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</si>
  <si>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</si>
  <si>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</si>
  <si>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</si>
  <si>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</si>
  <si>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</si>
  <si>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</si>
  <si>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</si>
  <si>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</si>
  <si>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</si>
  <si>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</si>
  <si>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</si>
  <si>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</si>
  <si>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</si>
  <si>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</si>
  <si>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</si>
  <si>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</si>
  <si>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</si>
  <si>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</si>
  <si>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</si>
  <si>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</si>
  <si>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</si>
  <si>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</si>
  <si>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</si>
  <si>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</si>
  <si>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</si>
  <si>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</si>
  <si>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</si>
  <si>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</si>
  <si>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</si>
  <si>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</si>
  <si>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</si>
  <si>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</si>
  <si>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</si>
  <si>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</si>
  <si>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</si>
  <si>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</si>
  <si>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</si>
  <si>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</si>
  <si>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</si>
  <si>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</si>
  <si>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</si>
  <si>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</si>
  <si>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</si>
  <si>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</si>
  <si>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</si>
  <si>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</si>
  <si>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</si>
  <si>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</si>
  <si>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</si>
  <si>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</si>
  <si>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</si>
  <si>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</si>
  <si>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</si>
  <si>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</si>
  <si>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</si>
  <si>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</si>
  <si>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</si>
  <si>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</si>
  <si>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</si>
  <si>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</si>
  <si>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</si>
  <si>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</si>
  <si>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</si>
  <si>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</si>
  <si>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</si>
  <si>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</si>
  <si>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</si>
  <si>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</si>
  <si>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</si>
  <si>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</si>
  <si>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</si>
  <si>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</si>
  <si>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</si>
  <si>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</si>
  <si>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</si>
  <si>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</si>
  <si>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</si>
  <si>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</si>
  <si>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</si>
  <si>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</si>
  <si>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</si>
  <si>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</si>
  <si>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</si>
  <si>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</si>
  <si>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</si>
  <si>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</si>
  <si>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</si>
  <si>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</si>
  <si>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</si>
  <si>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</si>
  <si>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</si>
  <si>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</si>
  <si>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</si>
  <si>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</si>
  <si>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</si>
  <si>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</si>
  <si>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</si>
  <si>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</si>
  <si>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</si>
  <si>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</si>
  <si>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</si>
  <si>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</si>
  <si>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</si>
  <si>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</si>
  <si>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</si>
  <si>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</si>
  <si>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</si>
  <si>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</si>
  <si>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</si>
  <si>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</si>
  <si>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</si>
  <si>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</si>
  <si>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</si>
  <si>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</si>
  <si>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</si>
  <si>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</si>
  <si>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</si>
  <si>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</si>
  <si>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</si>
  <si>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</si>
  <si>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</si>
  <si>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</si>
  <si>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</si>
  <si>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</si>
  <si>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</si>
  <si>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</si>
  <si>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</si>
  <si>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</si>
  <si>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</si>
  <si>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</si>
  <si>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</si>
  <si>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</si>
  <si>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</si>
  <si>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</si>
  <si>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</si>
  <si>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</si>
  <si>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</si>
  <si>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</si>
  <si>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</si>
  <si>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</si>
  <si>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</si>
  <si>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</si>
  <si>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</si>
  <si>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</si>
  <si>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</si>
  <si>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</si>
  <si>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</si>
  <si>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</si>
  <si>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</si>
  <si>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</si>
  <si>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</si>
  <si>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</si>
  <si>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</si>
  <si>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</si>
  <si>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</si>
  <si>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</si>
  <si>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</si>
  <si>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</si>
  <si>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</si>
  <si>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</si>
  <si>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</si>
  <si>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</si>
  <si>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</si>
  <si>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</si>
  <si>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</si>
  <si>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</si>
  <si>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</si>
  <si>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</si>
  <si>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</si>
  <si>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</si>
  <si>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</si>
  <si>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</si>
  <si>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</si>
  <si>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</si>
  <si>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</si>
  <si>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</si>
  <si>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</si>
  <si>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</si>
  <si>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</si>
  <si>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</si>
  <si>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</si>
  <si>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</si>
  <si>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</si>
  <si>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</si>
  <si>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</si>
  <si>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</si>
  <si>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</si>
  <si>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</si>
  <si>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</si>
  <si>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</si>
  <si>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</si>
  <si>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</si>
  <si>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</si>
  <si>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</si>
  <si>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</si>
  <si>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</si>
  <si>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</si>
  <si>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</si>
  <si>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</si>
  <si>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</si>
  <si>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</si>
  <si>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</si>
  <si>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</si>
  <si>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</si>
  <si>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</si>
  <si>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</si>
  <si>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</si>
  <si>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</si>
  <si>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</si>
  <si>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</si>
  <si>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</si>
  <si>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</si>
  <si>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</si>
  <si>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</si>
  <si>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</si>
  <si>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</si>
  <si>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</si>
  <si>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</si>
  <si>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</si>
  <si>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</si>
  <si>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</si>
  <si>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</si>
  <si>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</si>
  <si>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</si>
  <si>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</si>
  <si>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</si>
  <si>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</si>
  <si>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</si>
  <si>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</si>
  <si>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</si>
  <si>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</si>
  <si>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</si>
  <si>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</si>
  <si>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</si>
  <si>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</si>
  <si>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</si>
  <si>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</si>
  <si>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</si>
  <si>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</si>
  <si>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</si>
  <si>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</si>
  <si>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</si>
  <si>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</si>
  <si>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</si>
  <si>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</si>
  <si>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</si>
  <si>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</si>
  <si>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</si>
  <si>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</si>
  <si>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</si>
  <si>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</si>
  <si>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</si>
  <si>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</si>
  <si>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</si>
  <si>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</si>
  <si>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</si>
  <si>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</si>
  <si>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</si>
  <si>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</si>
  <si>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</si>
  <si>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</si>
  <si>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</si>
  <si>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</si>
  <si>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</si>
  <si>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</si>
  <si>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</si>
  <si>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</si>
  <si>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</si>
  <si>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</si>
  <si>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</si>
  <si>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</si>
  <si>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</si>
  <si>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</si>
  <si>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</si>
  <si>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</si>
  <si>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</si>
  <si>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</si>
  <si>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</si>
  <si>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</si>
  <si>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</si>
  <si>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</si>
  <si>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</si>
  <si>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</si>
  <si>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</si>
  <si>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</si>
  <si>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</si>
  <si>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</si>
  <si>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</si>
  <si>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</si>
  <si>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</si>
  <si>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</si>
  <si>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</si>
  <si>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</si>
  <si>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</si>
  <si>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</si>
  <si>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</si>
  <si>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</si>
  <si>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</si>
  <si>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</si>
  <si>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</si>
  <si>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</si>
  <si>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</si>
  <si>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</si>
  <si>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</si>
  <si>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</si>
  <si>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</si>
  <si>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</si>
  <si>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</si>
  <si>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</si>
  <si>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</si>
  <si>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</si>
  <si>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</si>
  <si>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</si>
  <si>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</si>
  <si>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</si>
  <si>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</si>
  <si>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</si>
  <si>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</si>
  <si>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</si>
  <si>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</si>
  <si>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</si>
  <si>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</si>
  <si>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</si>
  <si>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</si>
  <si>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</si>
  <si>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</si>
  <si>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</si>
  <si>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</si>
  <si>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</si>
  <si>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</si>
  <si>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</si>
  <si>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</si>
  <si>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</si>
  <si>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</si>
  <si>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</si>
  <si>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</si>
  <si>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</si>
  <si>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</si>
  <si>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</si>
  <si>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</si>
  <si>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</si>
  <si>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</si>
  <si>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</si>
  <si>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</si>
  <si>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</si>
  <si>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</si>
  <si>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</si>
  <si>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</si>
  <si>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</si>
  <si>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</si>
  <si>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</si>
  <si>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</si>
  <si>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</si>
  <si>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</si>
  <si>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</si>
  <si>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</si>
  <si>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</si>
  <si>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</si>
  <si>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</si>
  <si>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</si>
  <si>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</si>
  <si>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</si>
  <si>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</si>
  <si>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</si>
  <si>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</si>
  <si>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</si>
  <si>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</si>
  <si>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</si>
  <si>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</si>
  <si>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</si>
  <si>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</si>
  <si>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</si>
  <si>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</si>
  <si>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</si>
  <si>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</si>
  <si>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</si>
  <si>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</si>
  <si>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</si>
  <si>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</si>
  <si>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</si>
  <si>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</si>
  <si>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</si>
  <si>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</si>
  <si>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</si>
  <si>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</si>
  <si>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</si>
  <si>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</si>
  <si>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</si>
  <si>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</si>
  <si>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</si>
  <si>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</si>
  <si>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</si>
  <si>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</si>
  <si>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</si>
  <si>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</si>
  <si>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</si>
  <si>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</si>
  <si>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</si>
  <si>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</si>
  <si>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</si>
  <si>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</si>
  <si>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</si>
  <si>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</si>
  <si>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</si>
  <si>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</si>
  <si>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</si>
  <si>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</si>
  <si>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</si>
  <si>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</si>
  <si>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</si>
  <si>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</si>
  <si>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</si>
  <si>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</si>
  <si>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</si>
  <si>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</si>
  <si>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</si>
  <si>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</si>
  <si>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</si>
  <si>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</si>
  <si>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</si>
  <si>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</si>
  <si>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</si>
  <si>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</si>
  <si>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</si>
  <si>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</si>
  <si>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</si>
  <si>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</si>
  <si>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</si>
  <si>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</si>
  <si>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</si>
  <si>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</si>
  <si>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</si>
  <si>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</si>
  <si>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</si>
  <si>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</si>
  <si>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</si>
  <si>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</si>
  <si>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</si>
  <si>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</si>
  <si>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</si>
  <si>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</si>
  <si>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</si>
  <si>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</si>
  <si>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</si>
  <si>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</si>
  <si>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</si>
  <si>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</si>
  <si>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</si>
  <si>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</si>
  <si>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</si>
  <si>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</si>
  <si>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</si>
  <si>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</si>
  <si>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</si>
  <si>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</si>
  <si>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</si>
  <si>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</si>
  <si>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</si>
  <si>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</si>
  <si>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</si>
  <si>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</si>
  <si>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</si>
  <si>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</si>
  <si>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</si>
  <si>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</si>
  <si>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</si>
  <si>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</si>
  <si>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</si>
  <si>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</si>
  <si>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</si>
  <si>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</si>
  <si>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</si>
  <si>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</si>
  <si>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</si>
  <si>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</si>
  <si>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</si>
  <si>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</si>
  <si>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</si>
  <si>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</si>
  <si>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</si>
  <si>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</si>
  <si>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</si>
  <si>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</si>
  <si>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</si>
  <si>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</si>
  <si>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</si>
  <si>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</si>
  <si>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</si>
  <si>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</si>
  <si>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</si>
  <si>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</si>
  <si>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</si>
  <si>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</si>
  <si>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</si>
  <si>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</si>
  <si>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</si>
  <si>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</si>
  <si>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</si>
  <si>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</si>
  <si>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</si>
  <si>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</si>
  <si>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</si>
  <si>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</si>
  <si>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</si>
  <si>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</si>
  <si>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</si>
  <si>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</si>
  <si>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</si>
  <si>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</si>
  <si>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</si>
  <si>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</si>
  <si>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</si>
  <si>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</si>
  <si>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</si>
  <si>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</si>
  <si>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</si>
  <si>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</si>
  <si>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</si>
  <si>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</si>
  <si>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</si>
  <si>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</si>
  <si>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</si>
  <si>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</si>
  <si>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</si>
  <si>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</si>
  <si>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</si>
  <si>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</si>
  <si>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</si>
  <si>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</si>
  <si>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</si>
  <si>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</si>
  <si>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</si>
  <si>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</si>
  <si>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</si>
  <si>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</si>
  <si>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</si>
  <si>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</si>
  <si>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</si>
  <si>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</si>
  <si>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</si>
  <si>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</si>
  <si>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</si>
  <si>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</si>
  <si>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</si>
  <si>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</si>
  <si>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</si>
  <si>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</si>
  <si>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</si>
  <si>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</si>
  <si>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</si>
  <si>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</si>
  <si>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</si>
  <si>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</si>
  <si>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</si>
  <si>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</si>
  <si>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</si>
  <si>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</si>
  <si>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</si>
  <si>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</si>
  <si>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</si>
  <si>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</si>
  <si>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</si>
  <si>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</si>
  <si>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</si>
  <si>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</si>
  <si>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</si>
  <si>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</si>
  <si>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</si>
  <si>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</si>
  <si>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</si>
  <si>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</si>
  <si>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</si>
  <si>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</si>
  <si>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</si>
  <si>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</si>
  <si>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</si>
  <si>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</si>
  <si>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</si>
  <si>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</si>
  <si>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</si>
  <si>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</si>
  <si>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</si>
  <si>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</si>
  <si>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</si>
  <si>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</si>
  <si>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</si>
  <si>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</si>
  <si>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</si>
  <si>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</si>
  <si>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</si>
  <si>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</si>
  <si>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</si>
  <si>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</si>
  <si>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</si>
  <si>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</si>
  <si>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</si>
  <si>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</si>
  <si>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</si>
  <si>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</si>
  <si>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</si>
  <si>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</si>
  <si>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</si>
  <si>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</si>
  <si>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</si>
  <si>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</si>
  <si>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</si>
  <si>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</si>
  <si>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</si>
  <si>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</si>
  <si>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</si>
  <si>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</si>
  <si>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</si>
  <si>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</si>
  <si>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</si>
  <si>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</si>
  <si>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</si>
  <si>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</si>
  <si>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</si>
  <si>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</si>
  <si>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</si>
  <si>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</si>
  <si>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</si>
  <si>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</si>
  <si>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</si>
  <si>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</si>
  <si>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</si>
  <si>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</si>
  <si>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</si>
  <si>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</si>
  <si>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</si>
  <si>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</si>
  <si>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</si>
  <si>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</si>
  <si>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</si>
  <si>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</si>
  <si>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</si>
  <si>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</si>
  <si>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</si>
  <si>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</si>
  <si>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</si>
  <si>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</si>
  <si>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</si>
  <si>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</si>
  <si>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</si>
  <si>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</si>
  <si>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</si>
  <si>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</si>
  <si>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</si>
  <si>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</si>
  <si>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</si>
  <si>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</si>
  <si>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</si>
  <si>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</si>
  <si>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</si>
  <si>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</si>
  <si>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</si>
  <si>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</si>
  <si>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</si>
  <si>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</si>
  <si>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</si>
  <si>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</si>
  <si>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</si>
  <si>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</si>
  <si>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</si>
  <si>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</si>
  <si>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</si>
  <si>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</si>
  <si>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</si>
  <si>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</si>
  <si>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</si>
  <si>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</si>
  <si>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</si>
  <si>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</si>
  <si>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</si>
  <si>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</si>
  <si>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</si>
  <si>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</si>
  <si>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</si>
  <si>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</si>
  <si>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</si>
  <si>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</si>
  <si>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</si>
  <si>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</si>
  <si>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</si>
  <si>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</si>
  <si>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</si>
  <si>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</si>
  <si>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</si>
  <si>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</si>
  <si>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</si>
  <si>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</si>
  <si>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</si>
  <si>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</si>
  <si>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</si>
  <si>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</si>
  <si>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</si>
  <si>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</si>
  <si>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</si>
  <si>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</si>
  <si>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</si>
  <si>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</si>
  <si>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</si>
  <si>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</si>
  <si>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</si>
  <si>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</si>
  <si>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</si>
  <si>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</si>
  <si>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</si>
  <si>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</si>
  <si>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</si>
  <si>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</si>
  <si>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</si>
  <si>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</si>
  <si>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</si>
  <si>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</si>
  <si>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</si>
  <si>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</si>
  <si>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</si>
  <si>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</si>
  <si>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</si>
  <si>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</si>
  <si>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</si>
  <si>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</si>
  <si>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</si>
  <si>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</si>
  <si>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</si>
  <si>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</si>
  <si>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</si>
  <si>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</si>
  <si>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</si>
  <si>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</si>
  <si>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</si>
  <si>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</si>
  <si>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</si>
  <si>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</si>
  <si>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</si>
  <si>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</si>
  <si>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</si>
  <si>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</si>
  <si>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</si>
  <si>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</si>
  <si>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</si>
  <si>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</si>
  <si>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</si>
  <si>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</si>
  <si>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</si>
  <si>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</si>
  <si>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</si>
  <si>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</si>
  <si>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</si>
  <si>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</si>
  <si>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</si>
  <si>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</si>
  <si>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</si>
  <si>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</si>
  <si>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</si>
  <si>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</si>
  <si>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</si>
  <si>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</si>
  <si>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</si>
  <si>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</si>
  <si>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</si>
  <si>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</si>
  <si>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</si>
  <si>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</si>
  <si>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</si>
  <si>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</si>
  <si>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</si>
  <si>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</si>
  <si>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</si>
  <si>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</si>
  <si>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</si>
  <si>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</si>
  <si>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</si>
  <si>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</si>
  <si>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</si>
  <si>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</si>
  <si>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</si>
  <si>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</si>
  <si>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</si>
  <si>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</si>
  <si>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</si>
  <si>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</si>
  <si>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</si>
  <si>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</si>
  <si>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</si>
  <si>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</si>
  <si>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</si>
  <si>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</si>
  <si>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</si>
  <si>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</si>
  <si>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</si>
  <si>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</si>
  <si>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</si>
  <si>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</si>
  <si>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</si>
  <si>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</si>
  <si>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</si>
  <si>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</si>
  <si>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</si>
  <si>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</si>
  <si>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</si>
  <si>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</si>
  <si>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</si>
  <si>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</si>
  <si>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</si>
  <si>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</si>
  <si>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</si>
  <si>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</si>
  <si>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</si>
  <si>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</si>
  <si>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</si>
  <si>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</si>
  <si>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</si>
  <si>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</si>
  <si>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</si>
  <si>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</si>
  <si>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</si>
  <si>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</si>
  <si>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</si>
  <si>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</si>
  <si>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</si>
  <si>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</si>
  <si>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</si>
  <si>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</si>
  <si>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</si>
  <si>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</si>
  <si>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</si>
  <si>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</si>
  <si>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</si>
  <si>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</si>
  <si>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</si>
  <si>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</si>
  <si>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</si>
  <si>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</si>
  <si>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</si>
  <si>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</si>
  <si>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</si>
  <si>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</si>
  <si>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</si>
  <si>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</si>
  <si>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</si>
  <si>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</si>
  <si>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</si>
  <si>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</si>
  <si>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</si>
  <si>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</si>
  <si>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</si>
  <si>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</si>
  <si>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</si>
  <si>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</si>
  <si>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</si>
  <si>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</si>
  <si>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</si>
  <si>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</si>
  <si>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</si>
  <si>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</si>
  <si>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</si>
  <si>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</si>
  <si>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</si>
  <si>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</si>
  <si>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</si>
  <si>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</si>
  <si>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</si>
  <si>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</si>
  <si>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</si>
  <si>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</si>
  <si>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</si>
  <si>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</si>
  <si>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</si>
  <si>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</si>
  <si>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</si>
  <si>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</si>
  <si>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</si>
  <si>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</si>
  <si>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</si>
  <si>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</si>
  <si>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</si>
  <si>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</si>
  <si>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</si>
  <si>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</si>
  <si>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</si>
  <si>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</si>
  <si>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</si>
  <si>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</si>
  <si>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</si>
  <si>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</si>
  <si>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</si>
  <si>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</si>
  <si>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</si>
  <si>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</si>
  <si>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</si>
  <si>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</si>
  <si>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</si>
  <si>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</si>
  <si>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</si>
  <si>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</si>
  <si>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</si>
  <si>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</si>
  <si>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</si>
  <si>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</si>
  <si>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</si>
  <si>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</si>
  <si>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</si>
  <si>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</si>
  <si>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</si>
  <si>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</si>
  <si>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</si>
  <si>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</si>
  <si>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</si>
  <si>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</si>
  <si>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</si>
  <si>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</si>
  <si>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</si>
  <si>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</si>
  <si>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</si>
  <si>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</si>
  <si>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</si>
  <si>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</si>
  <si>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</si>
  <si>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</si>
  <si>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</si>
  <si>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</si>
  <si>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</si>
  <si>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</si>
  <si>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</si>
  <si>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</si>
  <si>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</si>
  <si>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</si>
  <si>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</si>
  <si>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</si>
  <si>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</si>
  <si>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</si>
  <si>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</si>
  <si>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</si>
  <si>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</si>
  <si>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</si>
  <si>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</si>
  <si>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</si>
  <si>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</si>
  <si>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</si>
  <si>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</si>
  <si>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</si>
  <si>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</si>
  <si>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</si>
  <si>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</si>
  <si>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</si>
  <si>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</si>
  <si>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</si>
  <si>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</si>
  <si>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</si>
  <si>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</si>
  <si>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</si>
  <si>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</si>
  <si>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</si>
  <si>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</si>
  <si>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</si>
  <si>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</si>
  <si>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</si>
  <si>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</si>
  <si>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</si>
  <si>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</si>
  <si>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</si>
  <si>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</si>
  <si>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</si>
  <si>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</si>
  <si>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</si>
  <si>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</si>
  <si>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</si>
  <si>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</si>
  <si>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</si>
  <si>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</si>
  <si>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</si>
  <si>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</si>
  <si>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</si>
  <si>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</si>
  <si>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</si>
  <si>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</si>
  <si>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</si>
  <si>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</si>
  <si>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</si>
  <si>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</si>
  <si>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</si>
  <si>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</si>
  <si>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</si>
  <si>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</si>
  <si>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</si>
  <si>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</si>
  <si>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</si>
  <si>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</si>
  <si>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</si>
  <si>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</si>
  <si>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</si>
  <si>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</si>
  <si>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</si>
  <si>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</si>
  <si>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</si>
  <si>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</si>
  <si>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</si>
  <si>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</si>
  <si>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</si>
  <si>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</si>
  <si>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</si>
  <si>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</si>
  <si>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</si>
  <si>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</si>
  <si>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</si>
  <si>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</si>
  <si>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</si>
  <si>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</si>
  <si>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</si>
  <si>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</si>
  <si>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</si>
  <si>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</si>
  <si>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</si>
  <si>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</si>
  <si>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</si>
  <si>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</si>
  <si>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</si>
  <si>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</si>
  <si>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</si>
  <si>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</si>
  <si>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</si>
  <si>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</si>
  <si>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</si>
  <si>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</si>
  <si>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</si>
  <si>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</si>
  <si>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</si>
  <si>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</si>
  <si>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</si>
  <si>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</si>
  <si>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</si>
  <si>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</si>
  <si>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</si>
  <si>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</si>
  <si>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</si>
  <si>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</si>
  <si>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</si>
  <si>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</si>
  <si>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</si>
  <si>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</si>
  <si>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</si>
  <si>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</si>
  <si>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</si>
  <si>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</si>
  <si>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</si>
  <si>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</si>
  <si>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</si>
  <si>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</si>
  <si>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</si>
  <si>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</si>
  <si>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</si>
  <si>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</si>
  <si>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</si>
  <si>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</si>
  <si>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</si>
  <si>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</si>
  <si>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</si>
  <si>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</si>
  <si>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</si>
  <si>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</si>
  <si>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</si>
  <si>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</si>
  <si>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</si>
  <si>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</si>
  <si>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</si>
  <si>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</si>
  <si>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</si>
  <si>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</si>
  <si>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</si>
  <si>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</si>
  <si>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</si>
  <si>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</si>
  <si>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</si>
  <si>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</si>
  <si>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</si>
  <si>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</si>
  <si>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</si>
  <si>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</si>
  <si>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</si>
  <si>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</si>
  <si>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</si>
  <si>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</si>
  <si>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</si>
  <si>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</si>
  <si>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</si>
  <si>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</si>
  <si>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</si>
  <si>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</si>
  <si>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</si>
  <si>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</si>
  <si>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</si>
  <si>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</si>
  <si>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</si>
  <si>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</si>
  <si>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</si>
  <si>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</si>
  <si>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</si>
  <si>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</si>
  <si>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</si>
  <si>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</si>
  <si>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</si>
  <si>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</si>
  <si>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</si>
  <si>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</si>
  <si>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</si>
  <si>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</si>
  <si>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</si>
  <si>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</si>
  <si>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</si>
  <si>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</si>
  <si>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</si>
  <si>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</si>
  <si>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</si>
  <si>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</si>
  <si>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</si>
  <si>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</si>
  <si>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</si>
  <si>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</si>
  <si>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</si>
  <si>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</si>
  <si>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</si>
  <si>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</si>
  <si>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</si>
  <si>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</si>
  <si>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</si>
  <si>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</si>
  <si>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</si>
  <si>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</si>
  <si>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</si>
  <si>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</si>
  <si>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</si>
  <si>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</si>
  <si>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</si>
  <si>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</si>
  <si>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</si>
  <si>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</si>
  <si>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</si>
  <si>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</si>
  <si>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</si>
  <si>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</si>
  <si>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</si>
  <si>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</si>
  <si>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</si>
  <si>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</si>
  <si>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</si>
  <si>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</si>
  <si>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</si>
  <si>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</si>
  <si>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</si>
  <si>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</si>
  <si>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</si>
  <si>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</si>
  <si>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</si>
  <si>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</si>
  <si>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</si>
  <si>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</si>
  <si>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</si>
  <si>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</si>
  <si>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</si>
  <si>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</si>
  <si>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</si>
  <si>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</si>
  <si>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</si>
  <si>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</si>
  <si>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</si>
  <si>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</si>
  <si>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</si>
  <si>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</si>
  <si>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</si>
  <si>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</si>
  <si>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</si>
  <si>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</si>
  <si>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</si>
  <si>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</si>
  <si>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</si>
  <si>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</si>
  <si>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</si>
  <si>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</si>
  <si>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</si>
  <si>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</si>
  <si>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</si>
  <si>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</si>
  <si>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</si>
  <si>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</si>
  <si>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</si>
  <si>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</si>
  <si>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</si>
  <si>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</si>
  <si>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</si>
  <si>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</si>
  <si>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</si>
  <si>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</si>
  <si>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</si>
  <si>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</si>
  <si>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</si>
  <si>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</si>
  <si>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</si>
  <si>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</si>
  <si>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</si>
  <si>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</si>
  <si>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</si>
  <si>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</si>
  <si>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</si>
  <si>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</si>
  <si>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</si>
  <si>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</si>
  <si>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</si>
  <si>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</si>
  <si>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</si>
  <si>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</si>
  <si>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</si>
  <si>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</si>
  <si>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</si>
  <si>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</si>
  <si>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</si>
  <si>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</si>
  <si>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</si>
  <si>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</si>
  <si>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</si>
  <si>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</si>
  <si>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</si>
  <si>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</si>
  <si>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</si>
  <si>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</si>
  <si>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</si>
  <si>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</si>
  <si>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</si>
  <si>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</si>
  <si>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</si>
  <si>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</si>
  <si>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</si>
  <si>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</si>
  <si>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</si>
  <si>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</si>
  <si>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</si>
  <si>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</si>
  <si>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</si>
  <si>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</si>
  <si>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</si>
  <si>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</si>
  <si>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</si>
  <si>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</si>
  <si>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</si>
  <si>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</si>
  <si>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</si>
  <si>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</si>
  <si>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</si>
  <si>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</si>
  <si>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</si>
  <si>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</si>
  <si>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</si>
  <si>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</si>
  <si>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</si>
  <si>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</si>
  <si>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</si>
  <si>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</si>
  <si>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</si>
  <si>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</si>
  <si>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</si>
  <si>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</si>
  <si>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</si>
  <si>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</si>
  <si>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</si>
  <si>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</si>
  <si>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</si>
  <si>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</si>
  <si>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</si>
  <si>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</si>
  <si>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</si>
  <si>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</si>
  <si>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</si>
  <si>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</si>
  <si>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</si>
  <si>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</si>
  <si>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</si>
  <si>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</si>
  <si>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</si>
  <si>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</si>
  <si>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</si>
  <si>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</si>
  <si>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</si>
  <si>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</si>
  <si>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</si>
  <si>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</si>
  <si>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</si>
  <si>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</si>
  <si>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</si>
  <si>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</si>
  <si>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</si>
  <si>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</si>
  <si>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</si>
  <si>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</si>
  <si>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</si>
  <si>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</si>
  <si>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</si>
  <si>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</si>
  <si>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</si>
  <si>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</si>
  <si>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</si>
  <si>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</si>
  <si>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</si>
  <si>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</si>
  <si>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</si>
  <si>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</si>
  <si>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</si>
  <si>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</si>
  <si>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</si>
  <si>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</si>
  <si>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</si>
  <si>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</si>
  <si>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</si>
  <si>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</si>
  <si>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</si>
  <si>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</si>
  <si>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</si>
  <si>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</si>
  <si>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</si>
  <si>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</si>
  <si>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</si>
  <si>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</si>
  <si>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</si>
  <si>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</si>
  <si>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</si>
  <si>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</si>
  <si>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</si>
  <si>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</si>
  <si>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</si>
  <si>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</si>
  <si>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</si>
  <si>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</si>
  <si>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</si>
  <si>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</si>
  <si>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</si>
  <si>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</si>
  <si>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</si>
  <si>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</si>
  <si>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</si>
  <si>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</si>
  <si>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</si>
  <si>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</si>
  <si>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</si>
  <si>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</si>
  <si>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</si>
  <si>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</si>
  <si>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</si>
  <si>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</si>
  <si>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</si>
  <si>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</si>
  <si>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</si>
  <si>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</si>
  <si>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</si>
  <si>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</si>
  <si>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</si>
  <si>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</si>
  <si>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</si>
  <si>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</si>
  <si>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</si>
  <si>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</si>
  <si>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</si>
  <si>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</si>
  <si>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</si>
  <si>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</si>
  <si>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</si>
  <si>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</si>
  <si>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</si>
  <si>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</si>
  <si>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</si>
  <si>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</si>
  <si>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</si>
  <si>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</si>
  <si>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</si>
  <si>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</si>
  <si>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</si>
  <si>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</si>
  <si>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</si>
  <si>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</si>
  <si>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</si>
  <si>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</si>
  <si>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</si>
  <si>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</si>
  <si>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</si>
  <si>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</si>
  <si>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</si>
  <si>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</si>
  <si>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</si>
  <si>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</si>
  <si>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</si>
  <si>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</si>
  <si>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</si>
  <si>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</si>
  <si>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</si>
  <si>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</si>
  <si>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</si>
  <si>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</si>
  <si>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</si>
  <si>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</si>
  <si>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</si>
  <si>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</si>
  <si>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</si>
  <si>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</si>
  <si>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</si>
  <si>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</si>
  <si>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</si>
  <si>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</si>
  <si>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</si>
  <si>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</si>
  <si>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</si>
  <si>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</si>
  <si>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</si>
  <si>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</si>
  <si>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</si>
  <si>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</si>
  <si>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</si>
  <si>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</si>
  <si>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</si>
  <si>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</si>
  <si>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</si>
  <si>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</si>
  <si>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</si>
  <si>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</si>
  <si>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</si>
  <si>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</si>
  <si>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</si>
  <si>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</si>
  <si>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</si>
  <si>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</si>
  <si>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</si>
  <si>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</si>
  <si>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</si>
  <si>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</si>
  <si>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</si>
  <si>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</si>
  <si>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</si>
  <si>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</si>
  <si>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</si>
  <si>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</si>
  <si>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</si>
  <si>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</si>
  <si>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</si>
  <si>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</si>
  <si>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</si>
  <si>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</si>
  <si>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</si>
  <si>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</si>
  <si>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</si>
  <si>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</si>
  <si>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</si>
  <si>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</si>
  <si>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</si>
  <si>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</si>
  <si>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</si>
  <si>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</si>
  <si>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</si>
  <si>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</si>
  <si>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</si>
  <si>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</si>
  <si>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</si>
  <si>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</si>
  <si>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</si>
  <si>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</si>
  <si>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</si>
  <si>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</si>
  <si>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</si>
  <si>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</si>
  <si>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</si>
  <si>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</si>
  <si>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</si>
  <si>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</si>
  <si>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</si>
  <si>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</si>
  <si>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</si>
  <si>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</si>
  <si>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</si>
  <si>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</si>
  <si>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</si>
  <si>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</si>
  <si>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</si>
  <si>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</si>
  <si>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</si>
  <si>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</si>
  <si>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</si>
  <si>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</si>
  <si>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</si>
  <si>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</si>
  <si>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</si>
  <si>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</si>
  <si>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</si>
  <si>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</si>
  <si>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</si>
  <si>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</si>
  <si>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</si>
  <si>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</si>
  <si>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</si>
  <si>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</si>
  <si>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</si>
  <si>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</si>
  <si>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</si>
  <si>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</si>
  <si>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</si>
  <si>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</si>
  <si>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</si>
  <si>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</si>
  <si>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</si>
  <si>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</si>
  <si>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</si>
  <si>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</si>
  <si>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</si>
  <si>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</si>
  <si>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</si>
  <si>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</si>
  <si>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</si>
  <si>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</si>
  <si>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</si>
  <si>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</si>
  <si>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</si>
  <si>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</si>
  <si>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</si>
  <si>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</si>
  <si>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</si>
  <si>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</si>
  <si>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</si>
  <si>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</si>
  <si>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</si>
  <si>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</si>
  <si>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</si>
  <si>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</si>
  <si>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</si>
  <si>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</si>
  <si>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</si>
  <si>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</si>
  <si>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</si>
  <si>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</si>
  <si>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</si>
  <si>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</si>
  <si>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</si>
  <si>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</si>
  <si>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</si>
  <si>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</si>
  <si>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</si>
  <si>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</si>
  <si>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</si>
  <si>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</si>
  <si>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</si>
  <si>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</si>
  <si>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</si>
  <si>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</si>
  <si>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</si>
  <si>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</si>
  <si>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</si>
  <si>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</si>
  <si>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</si>
  <si>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</si>
  <si>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</si>
  <si>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</si>
  <si>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</si>
  <si>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</si>
  <si>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</si>
  <si>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</si>
  <si>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</si>
  <si>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</si>
  <si>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</si>
  <si>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</si>
  <si>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</si>
  <si>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</si>
  <si>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</si>
  <si>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</si>
  <si>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</si>
  <si>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</si>
  <si>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</si>
  <si>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</si>
  <si>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</si>
  <si>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</si>
  <si>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</si>
  <si>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</si>
  <si>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</si>
  <si>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</si>
  <si>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</si>
  <si>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</si>
  <si>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</si>
  <si>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</si>
  <si>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</si>
  <si>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</si>
  <si>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</si>
  <si>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</si>
  <si>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</si>
  <si>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</si>
  <si>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</si>
  <si>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</si>
  <si>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</si>
  <si>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</si>
  <si>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</si>
  <si>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</si>
  <si>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</si>
  <si>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</si>
  <si>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</si>
  <si>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</si>
  <si>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</si>
  <si>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</si>
  <si>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</si>
  <si>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</si>
  <si>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</si>
  <si>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</si>
  <si>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</si>
  <si>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</si>
  <si>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</si>
  <si>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</si>
  <si>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</si>
  <si>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</si>
  <si>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</si>
  <si>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</si>
  <si>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</si>
  <si>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</si>
  <si>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</si>
  <si>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</si>
  <si>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</si>
  <si>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</si>
  <si>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</si>
  <si>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</si>
  <si>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</si>
  <si>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</si>
  <si>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</si>
  <si>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</si>
  <si>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</si>
  <si>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</si>
  <si>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</si>
  <si>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</si>
  <si>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</si>
  <si>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</si>
  <si>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</si>
  <si>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</si>
  <si>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</si>
  <si>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</si>
  <si>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</si>
  <si>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</si>
  <si>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</si>
  <si>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</si>
  <si>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</si>
  <si>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</si>
  <si>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</si>
  <si>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</si>
  <si>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</si>
  <si>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</si>
  <si>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</si>
  <si>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</si>
  <si>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</si>
  <si>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</si>
  <si>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</si>
  <si>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</si>
  <si>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</si>
  <si>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</si>
  <si>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</si>
  <si>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</si>
  <si>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</si>
  <si>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</si>
  <si>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</si>
  <si>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</si>
  <si>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</si>
  <si>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</si>
  <si>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</si>
  <si>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</si>
  <si>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</si>
  <si>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</si>
  <si>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</si>
  <si>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</si>
  <si>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</si>
  <si>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</si>
  <si>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</si>
  <si>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</si>
  <si>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</si>
  <si>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</si>
  <si>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</si>
  <si>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</si>
  <si>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</si>
  <si>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</si>
  <si>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</si>
  <si>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</si>
  <si>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</si>
  <si>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</si>
  <si>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</si>
  <si>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</si>
  <si>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</si>
  <si>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</si>
  <si>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</si>
  <si>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</si>
  <si>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</si>
  <si>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</si>
  <si>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</si>
  <si>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</si>
  <si>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</si>
  <si>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</si>
  <si>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</si>
  <si>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</si>
  <si>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</si>
  <si>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</si>
  <si>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</si>
  <si>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</si>
  <si>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</si>
  <si>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</si>
  <si>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</si>
  <si>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</si>
  <si>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</si>
  <si>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</si>
  <si>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</si>
  <si>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</si>
  <si>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</si>
  <si>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</si>
  <si>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</si>
  <si>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</si>
  <si>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</si>
  <si>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</si>
  <si>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</si>
  <si>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</si>
  <si>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</si>
  <si>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</si>
  <si>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</si>
  <si>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</si>
  <si>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</si>
  <si>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</si>
  <si>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</si>
  <si>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</si>
  <si>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</si>
  <si>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</si>
  <si>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</si>
  <si>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</si>
  <si>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</si>
  <si>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</si>
  <si>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</si>
  <si>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</si>
  <si>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</si>
  <si>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</si>
  <si>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</si>
  <si>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</si>
  <si>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</si>
  <si>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</si>
  <si>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</si>
  <si>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</si>
  <si>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</si>
  <si>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</si>
  <si>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</si>
  <si>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</si>
  <si>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</si>
  <si>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</si>
  <si>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</si>
  <si>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</si>
  <si>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</si>
  <si>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</si>
  <si>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</si>
  <si>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</si>
  <si>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</si>
  <si>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</si>
  <si>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</si>
  <si>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</si>
  <si>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</si>
  <si>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</si>
  <si>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</si>
  <si>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</si>
  <si>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</si>
  <si>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</si>
  <si>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</si>
  <si>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</si>
  <si>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</si>
  <si>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</si>
  <si>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</si>
  <si>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</si>
  <si>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</si>
  <si>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</si>
  <si>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</si>
  <si>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</si>
  <si>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</si>
  <si>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</si>
  <si>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</si>
  <si>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</si>
  <si>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</si>
  <si>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</si>
  <si>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</si>
  <si>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</si>
  <si>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</si>
  <si>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</si>
  <si>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</si>
  <si>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</si>
  <si>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</si>
  <si>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</si>
  <si>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</si>
  <si>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</si>
  <si>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</si>
  <si>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</si>
  <si>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</si>
  <si>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</si>
  <si>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</si>
  <si>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</si>
  <si>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</si>
  <si>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</si>
  <si>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</si>
  <si>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</si>
  <si>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</si>
  <si>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</si>
  <si>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</si>
  <si>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</si>
  <si>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</si>
  <si>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</si>
  <si>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</si>
  <si>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</si>
  <si>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</si>
  <si>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</si>
  <si>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</si>
  <si>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</si>
  <si>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</si>
  <si>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</si>
  <si>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</si>
  <si>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</si>
  <si>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</si>
  <si>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</si>
  <si>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</si>
  <si>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</si>
  <si>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</si>
  <si>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</si>
  <si>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</si>
  <si>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</si>
  <si>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</si>
  <si>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</si>
  <si>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</si>
  <si>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</si>
  <si>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</si>
  <si>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</si>
  <si>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</si>
  <si>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</si>
  <si>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</si>
  <si>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</si>
  <si>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</si>
  <si>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</si>
  <si>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</si>
  <si>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</si>
  <si>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</si>
  <si>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</si>
  <si>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</si>
  <si>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</si>
  <si>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</si>
  <si>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</si>
  <si>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</si>
  <si>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</si>
  <si>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</si>
  <si>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</si>
  <si>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</si>
  <si>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</si>
  <si>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</si>
  <si>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</si>
  <si>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</si>
  <si>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</si>
  <si>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</si>
  <si>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</si>
  <si>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</si>
  <si>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</si>
  <si>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</si>
  <si>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</si>
  <si>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</si>
  <si>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</si>
  <si>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</si>
  <si>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</si>
  <si>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</si>
  <si>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</si>
  <si>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</si>
  <si>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</si>
  <si>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</si>
  <si>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</si>
  <si>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</si>
  <si>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</si>
  <si>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</si>
  <si>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</si>
  <si>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</si>
  <si>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</si>
  <si>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</si>
  <si>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</si>
  <si>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</si>
  <si>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</si>
  <si>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</si>
  <si>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</si>
  <si>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</si>
  <si>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</si>
  <si>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</si>
  <si>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</si>
  <si>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</si>
  <si>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</si>
  <si>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</si>
  <si>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</si>
  <si>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</si>
  <si>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</si>
  <si>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</si>
  <si>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</si>
  <si>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</si>
  <si>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</si>
  <si>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</si>
  <si>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</si>
  <si>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</si>
  <si>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</si>
  <si>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</si>
  <si>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</si>
  <si>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</si>
  <si>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</si>
  <si>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</si>
  <si>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</si>
  <si>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</si>
  <si>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</si>
  <si>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</si>
  <si>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</si>
  <si>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</si>
  <si>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</si>
  <si>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</si>
  <si>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</si>
  <si>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</si>
  <si>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</si>
  <si>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</si>
  <si>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</si>
  <si>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</si>
  <si>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</si>
  <si>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</si>
  <si>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</si>
  <si>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</si>
  <si>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</si>
  <si>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</si>
  <si>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</si>
  <si>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</si>
  <si>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</si>
  <si>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</si>
  <si>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</si>
  <si>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</si>
  <si>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</si>
  <si>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</si>
  <si>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</si>
  <si>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</si>
  <si>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</si>
  <si>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</si>
  <si>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</si>
  <si>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</si>
  <si>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</si>
  <si>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</si>
  <si>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</si>
  <si>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</si>
  <si>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</si>
  <si>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</si>
  <si>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</si>
  <si>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</si>
  <si>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</si>
  <si>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</si>
  <si>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</si>
  <si>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</si>
  <si>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</si>
  <si>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</si>
  <si>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</si>
  <si>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</si>
  <si>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</si>
  <si>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</si>
  <si>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</si>
  <si>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</si>
  <si>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</si>
  <si>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</si>
  <si>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</si>
  <si>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</si>
  <si>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</si>
  <si>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</si>
  <si>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</si>
  <si>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</si>
  <si>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</si>
  <si>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</si>
  <si>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</si>
  <si>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</si>
  <si>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</si>
  <si>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</si>
  <si>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</si>
  <si>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</si>
  <si>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</si>
  <si>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</si>
  <si>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</si>
  <si>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</si>
  <si>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</si>
  <si>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</si>
  <si>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</si>
  <si>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</si>
  <si>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</si>
  <si>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</si>
  <si>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</si>
  <si>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</si>
  <si>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</si>
  <si>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</si>
  <si>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</si>
  <si>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</si>
  <si>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</si>
  <si>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</si>
  <si>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</si>
  <si>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</si>
  <si>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</si>
  <si>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</si>
  <si>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</si>
  <si>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</si>
  <si>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</si>
  <si>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</si>
  <si>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</si>
  <si>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</si>
  <si>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</si>
  <si>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</si>
  <si>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</si>
  <si>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</si>
  <si>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</si>
  <si>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</si>
  <si>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</si>
  <si>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</si>
  <si>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</si>
  <si>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</si>
  <si>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</si>
  <si>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</si>
  <si>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</si>
  <si>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</si>
  <si>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</si>
  <si>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</si>
  <si>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</si>
  <si>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</si>
  <si>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</si>
  <si>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</si>
  <si>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</si>
  <si>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</si>
  <si>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</si>
  <si>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</si>
  <si>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</si>
  <si>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</si>
  <si>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</si>
  <si>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</si>
  <si>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</si>
  <si>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</si>
  <si>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</si>
  <si>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</si>
  <si>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</si>
  <si>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</si>
  <si>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</si>
  <si>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</si>
  <si>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</si>
  <si>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</si>
  <si>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</si>
  <si>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</si>
  <si>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</si>
  <si>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</si>
  <si>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</si>
  <si>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</si>
  <si>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</si>
  <si>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</si>
  <si>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</si>
  <si>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</si>
  <si>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</si>
  <si>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</si>
  <si>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</si>
  <si>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</si>
  <si>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</si>
  <si>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</si>
  <si>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</si>
  <si>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</si>
  <si>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</si>
  <si>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</si>
  <si>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</si>
  <si>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</si>
  <si>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</si>
  <si>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</si>
  <si>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</si>
  <si>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</si>
  <si>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</si>
  <si>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</si>
  <si>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</si>
  <si>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</si>
  <si>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</si>
  <si>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</si>
  <si>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</si>
  <si>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</si>
  <si>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</si>
  <si>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</si>
  <si>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</si>
  <si>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</si>
  <si>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</si>
  <si>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</si>
  <si>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</si>
  <si>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</si>
  <si>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</si>
  <si>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</si>
  <si>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</si>
  <si>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</si>
  <si>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</si>
  <si>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</si>
  <si>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</si>
  <si>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</si>
  <si>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</si>
  <si>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</si>
  <si>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</si>
  <si>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</si>
  <si>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</si>
  <si>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</si>
  <si>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</si>
  <si>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</si>
  <si>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</si>
  <si>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</si>
  <si>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</si>
  <si>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</si>
  <si>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</si>
  <si>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</si>
  <si>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</si>
  <si>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</si>
  <si>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</si>
  <si>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</si>
  <si>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</si>
  <si>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</si>
  <si>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</si>
  <si>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</si>
  <si>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</si>
  <si>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</si>
  <si>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</si>
  <si>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</si>
  <si>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</si>
  <si>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</si>
  <si>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</si>
  <si>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</si>
  <si>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</si>
  <si>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</si>
  <si>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</si>
  <si>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</si>
  <si>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</si>
  <si>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</si>
  <si>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</si>
  <si>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</si>
  <si>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</si>
  <si>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</si>
  <si>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</si>
  <si>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</si>
  <si>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</si>
  <si>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</si>
  <si>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</si>
  <si>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</si>
  <si>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</si>
  <si>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</si>
  <si>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</si>
  <si>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</si>
  <si>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</si>
  <si>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</si>
  <si>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</si>
  <si>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</si>
  <si>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</si>
  <si>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</si>
  <si>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</si>
  <si>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</si>
  <si>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</si>
  <si>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</si>
  <si>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</si>
  <si>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</si>
  <si>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</si>
  <si>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</si>
  <si>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</si>
  <si>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</si>
  <si>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</si>
  <si>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</si>
  <si>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</si>
  <si>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</si>
  <si>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</si>
  <si>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</si>
  <si>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</si>
  <si>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</si>
  <si>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</si>
  <si>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</si>
  <si>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</si>
  <si>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</si>
  <si>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</si>
  <si>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</si>
  <si>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</si>
  <si>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</si>
  <si>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</si>
  <si>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</si>
  <si>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</si>
  <si>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</si>
  <si>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</si>
  <si>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</si>
  <si>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</si>
  <si>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</si>
  <si>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</si>
  <si>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</si>
  <si>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</si>
  <si>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</si>
  <si>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</si>
  <si>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</si>
  <si>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</si>
  <si>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</si>
  <si>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</si>
  <si>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</si>
  <si>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</si>
  <si>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</si>
  <si>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</si>
  <si>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</si>
  <si>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</si>
  <si>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</si>
  <si>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</si>
  <si>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</si>
  <si>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</si>
  <si>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</si>
  <si>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</si>
  <si>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</si>
  <si>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</si>
  <si>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</si>
  <si>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</si>
  <si>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</si>
  <si>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</si>
  <si>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</si>
  <si>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</si>
  <si>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</si>
  <si>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</si>
  <si>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</si>
  <si>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</si>
  <si>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</si>
  <si>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</si>
  <si>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</si>
  <si>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</si>
  <si>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</si>
  <si>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</si>
  <si>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</si>
  <si>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</si>
  <si>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</si>
  <si>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</si>
  <si>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</si>
  <si>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</si>
  <si>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</si>
  <si>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</si>
  <si>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</si>
  <si>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</si>
  <si>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</si>
  <si>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</si>
  <si>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</si>
  <si>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</si>
  <si>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</si>
  <si>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</si>
  <si>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</si>
  <si>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</si>
  <si>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</si>
  <si>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</si>
  <si>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</si>
  <si>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</si>
  <si>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</si>
  <si>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</si>
  <si>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</si>
  <si>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</si>
  <si>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</si>
  <si>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</si>
  <si>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</si>
  <si>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</si>
  <si>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</si>
  <si>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</si>
  <si>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</si>
  <si>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</si>
  <si>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</si>
  <si>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</si>
  <si>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</si>
  <si>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</si>
  <si>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</si>
  <si>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</si>
  <si>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</si>
  <si>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</si>
  <si>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</si>
  <si>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</si>
  <si>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</si>
  <si>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</si>
  <si>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</si>
  <si>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</si>
  <si>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</si>
  <si>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</si>
  <si>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</si>
  <si>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</si>
  <si>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</si>
  <si>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</si>
  <si>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</si>
  <si>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</si>
  <si>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</si>
  <si>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</si>
  <si>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</si>
  <si>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</si>
  <si>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</si>
  <si>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</si>
  <si>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</si>
  <si>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</si>
  <si>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</si>
  <si>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</si>
  <si>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</si>
  <si>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</si>
  <si>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</si>
  <si>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</si>
  <si>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</si>
  <si>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</si>
  <si>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</si>
  <si>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</si>
  <si>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</si>
  <si>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</si>
  <si>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</si>
  <si>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</si>
  <si>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</si>
  <si>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</si>
  <si>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</si>
  <si>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</si>
  <si>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</si>
  <si>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</si>
  <si>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</si>
  <si>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</si>
  <si>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</si>
  <si>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</si>
  <si>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</si>
  <si>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</si>
  <si>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</si>
  <si>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</si>
  <si>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</si>
  <si>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</si>
  <si>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</si>
  <si>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</si>
  <si>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</si>
  <si>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</si>
  <si>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</si>
  <si>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</si>
  <si>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</si>
  <si>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</si>
  <si>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</si>
  <si>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</si>
  <si>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</si>
  <si>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</si>
  <si>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</si>
  <si>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</si>
  <si>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</si>
  <si>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</si>
  <si>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</si>
  <si>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</si>
  <si>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</si>
  <si>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</si>
  <si>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</si>
  <si>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</si>
  <si>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</si>
  <si>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</si>
  <si>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</si>
  <si>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</si>
  <si>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</si>
  <si>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</si>
  <si>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</si>
  <si>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</si>
  <si>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</si>
  <si>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</si>
  <si>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</si>
  <si>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</si>
  <si>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</si>
  <si>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</si>
  <si>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</si>
  <si>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</si>
  <si>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</si>
  <si>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</si>
  <si>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</si>
  <si>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</si>
  <si>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</si>
  <si>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</si>
  <si>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</si>
  <si>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</si>
  <si>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</si>
  <si>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</si>
  <si>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</si>
  <si>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</si>
  <si>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</si>
  <si>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</si>
  <si>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</si>
  <si>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</si>
  <si>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</si>
  <si>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</si>
  <si>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</si>
  <si>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</si>
  <si>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</si>
  <si>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</si>
  <si>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</si>
  <si>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</si>
  <si>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</si>
  <si>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</si>
  <si>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</si>
  <si>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</si>
  <si>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</si>
  <si>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</si>
  <si>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</si>
  <si>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</si>
  <si>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</si>
  <si>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</si>
  <si>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</si>
  <si>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</si>
  <si>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</si>
  <si>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</si>
  <si>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</si>
  <si>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</si>
  <si>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</si>
  <si>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</si>
  <si>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</si>
  <si>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</si>
  <si>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</si>
  <si>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</si>
  <si>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</si>
  <si>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</si>
  <si>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</si>
  <si>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</si>
  <si>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</si>
  <si>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</si>
  <si>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</si>
  <si>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</si>
  <si>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</si>
  <si>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</si>
  <si>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</si>
  <si>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</si>
  <si>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</si>
  <si>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</si>
  <si>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</si>
  <si>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</si>
  <si>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</si>
  <si>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</si>
  <si>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</si>
  <si>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</si>
  <si>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</si>
  <si>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</si>
  <si>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</si>
  <si>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</si>
  <si>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</si>
  <si>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</si>
  <si>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</si>
  <si>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</si>
  <si>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</si>
  <si>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</si>
  <si>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</si>
  <si>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</si>
  <si>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</si>
  <si>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</si>
  <si>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</si>
  <si>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</si>
  <si>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</si>
  <si>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</si>
  <si>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</si>
  <si>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</si>
  <si>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</si>
  <si>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</si>
  <si>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</si>
  <si>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</si>
  <si>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</si>
  <si>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</si>
  <si>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</si>
  <si>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</si>
  <si>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</si>
  <si>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</si>
  <si>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</si>
  <si>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</si>
  <si>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</si>
  <si>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</si>
  <si>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</si>
  <si>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</si>
  <si>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</si>
  <si>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</si>
  <si>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</si>
  <si>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</si>
  <si>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</si>
  <si>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</si>
  <si>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</si>
  <si>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</si>
  <si>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</si>
  <si>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</si>
  <si>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</si>
  <si>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</si>
  <si>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</si>
  <si>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</si>
  <si>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</si>
  <si>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</si>
  <si>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</si>
  <si>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</si>
  <si>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</si>
  <si>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</si>
  <si>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</si>
  <si>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</si>
  <si>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</si>
  <si>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</si>
  <si>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</si>
  <si>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</si>
  <si>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</si>
  <si>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</si>
  <si>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</si>
  <si>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</si>
  <si>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</si>
  <si>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</si>
  <si>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</si>
  <si>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</si>
  <si>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</si>
  <si>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</si>
  <si>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</si>
  <si>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</si>
  <si>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</si>
  <si>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</si>
  <si>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</si>
  <si>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</si>
  <si>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</si>
  <si>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</si>
  <si>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</si>
  <si>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</si>
  <si>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</si>
  <si>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</si>
  <si>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</si>
  <si>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</si>
  <si>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</si>
  <si>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</si>
  <si>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</si>
  <si>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</si>
  <si>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</si>
  <si>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</si>
  <si>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</si>
  <si>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</si>
  <si>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</si>
  <si>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</si>
  <si>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</si>
  <si>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</si>
  <si>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</si>
  <si>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</si>
  <si>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</si>
  <si>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</si>
  <si>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</si>
  <si>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</si>
  <si>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</si>
  <si>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</si>
  <si>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</si>
  <si>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</si>
  <si>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</si>
  <si>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</si>
  <si>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</si>
  <si>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</si>
  <si>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</si>
  <si>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</si>
  <si>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</si>
  <si>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</si>
  <si>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</si>
  <si>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</si>
  <si>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</si>
  <si>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</si>
  <si>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</si>
  <si>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</si>
  <si>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</si>
  <si>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</si>
  <si>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</si>
  <si>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</si>
  <si>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</si>
  <si>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</si>
  <si>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</si>
  <si>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</si>
  <si>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</si>
  <si>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</si>
  <si>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</si>
  <si>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</si>
  <si>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</si>
  <si>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</si>
  <si>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</si>
  <si>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</si>
  <si>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</si>
  <si>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</si>
  <si>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</si>
  <si>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</si>
  <si>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</si>
  <si>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</si>
  <si>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</si>
  <si>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</si>
  <si>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</si>
  <si>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</si>
  <si>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</si>
  <si>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</si>
  <si>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</si>
  <si>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</si>
  <si>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</si>
  <si>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</si>
  <si>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</si>
  <si>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</si>
  <si>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</si>
  <si>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</si>
  <si>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</si>
  <si>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</si>
  <si>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</si>
  <si>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</si>
  <si>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</si>
  <si>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</si>
  <si>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</si>
  <si>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</si>
  <si>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</si>
  <si>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</si>
  <si>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</si>
  <si>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</si>
  <si>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</si>
  <si>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</si>
  <si>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</si>
  <si>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</si>
  <si>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</si>
  <si>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</si>
  <si>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</si>
  <si>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</si>
  <si>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</si>
  <si>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</si>
  <si>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</si>
  <si>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</si>
  <si>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</si>
  <si>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</si>
  <si>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</si>
  <si>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</si>
  <si>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</si>
  <si>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</si>
  <si>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</si>
  <si>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</si>
  <si>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</si>
  <si>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</si>
  <si>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</si>
  <si>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</si>
  <si>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</si>
  <si>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</si>
  <si>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</si>
  <si>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</si>
  <si>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</si>
  <si>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</si>
  <si>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</si>
  <si>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</si>
  <si>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</si>
  <si>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</si>
  <si>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</si>
  <si>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</si>
  <si>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</si>
  <si>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</si>
  <si>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</si>
  <si>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</si>
  <si>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</si>
  <si>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</si>
  <si>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</si>
  <si>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</si>
  <si>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</si>
  <si>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</si>
  <si>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</si>
  <si>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</si>
  <si>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</si>
  <si>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</si>
  <si>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</si>
  <si>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</si>
  <si>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</si>
  <si>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</si>
  <si>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</si>
  <si>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</si>
  <si>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</si>
  <si>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</si>
  <si>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</si>
  <si>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</si>
  <si>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</si>
  <si>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</si>
  <si>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</si>
  <si>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</si>
  <si>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</si>
  <si>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</si>
  <si>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</si>
  <si>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</si>
  <si>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</si>
  <si>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</si>
  <si>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</si>
  <si>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</si>
  <si>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</si>
  <si>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</si>
  <si>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</si>
  <si>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</si>
  <si>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</si>
  <si>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</si>
  <si>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</si>
  <si>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</si>
  <si>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</si>
  <si>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</si>
  <si>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</si>
  <si>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</si>
  <si>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</si>
  <si>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</si>
  <si>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</si>
  <si>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</si>
  <si>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</si>
  <si>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</si>
  <si>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</si>
  <si>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</si>
  <si>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</si>
  <si>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</si>
  <si>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</si>
  <si>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</si>
  <si>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</si>
  <si>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</si>
  <si>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</si>
  <si>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</si>
  <si>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</si>
  <si>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</si>
  <si>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</si>
  <si>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</si>
  <si>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</si>
  <si>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</si>
  <si>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</si>
  <si>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</si>
  <si>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</si>
  <si>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</si>
  <si>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</si>
  <si>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</si>
  <si>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</si>
  <si>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</si>
  <si>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</si>
  <si>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</si>
  <si>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</si>
  <si>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</si>
  <si>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</si>
  <si>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</si>
  <si>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</si>
  <si>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</si>
  <si>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</si>
  <si>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</si>
  <si>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</si>
  <si>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</si>
  <si>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</si>
  <si>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</si>
  <si>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</si>
  <si>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</si>
  <si>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</si>
  <si>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</si>
  <si>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</si>
  <si>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</si>
  <si>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</si>
  <si>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</si>
  <si>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</si>
  <si>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</si>
  <si>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</si>
  <si>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</si>
  <si>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</si>
  <si>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</si>
  <si>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</si>
  <si>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</si>
  <si>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</si>
  <si>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</si>
  <si>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</si>
  <si>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</si>
  <si>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</si>
  <si>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</si>
  <si>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</si>
  <si>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</si>
  <si>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</si>
  <si>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</si>
  <si>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</si>
  <si>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</si>
  <si>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</si>
  <si>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</si>
  <si>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</si>
  <si>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</si>
  <si>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</si>
  <si>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</si>
  <si>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</si>
  <si>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</si>
  <si>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</si>
  <si>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</si>
  <si>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</si>
  <si>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</si>
  <si>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</si>
  <si>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</si>
  <si>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</si>
  <si>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</si>
  <si>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</si>
  <si>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</si>
  <si>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</si>
  <si>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</si>
  <si>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</si>
  <si>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</si>
  <si>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</si>
  <si>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</si>
  <si>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</si>
  <si>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</si>
  <si>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</si>
  <si>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</si>
  <si>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</si>
  <si>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</si>
  <si>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</si>
  <si>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</si>
  <si>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</si>
  <si>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</si>
  <si>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</si>
  <si>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</si>
  <si>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</si>
  <si>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</si>
  <si>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</si>
  <si>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</si>
  <si>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</si>
  <si>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</si>
  <si>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</si>
  <si>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</si>
  <si>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</si>
  <si>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</si>
  <si>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</si>
  <si>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</si>
  <si>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</si>
  <si>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</si>
  <si>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</si>
  <si>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</si>
  <si>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</si>
  <si>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</si>
  <si>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</si>
  <si>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</si>
  <si>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</si>
  <si>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</si>
  <si>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</si>
  <si>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</si>
  <si>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</si>
  <si>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</si>
  <si>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</si>
  <si>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</si>
  <si>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</si>
  <si>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</si>
  <si>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</si>
  <si>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</si>
  <si>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</si>
  <si>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</si>
  <si>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</si>
  <si>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</si>
  <si>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</si>
  <si>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</si>
  <si>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</si>
  <si>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</si>
  <si>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</si>
  <si>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</si>
  <si>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</si>
  <si>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</si>
  <si>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</si>
  <si>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</si>
  <si>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</si>
  <si>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</si>
  <si>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</si>
  <si>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</si>
  <si>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</si>
  <si>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</si>
  <si>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</si>
  <si>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</si>
  <si>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</si>
  <si>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</si>
  <si>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</si>
  <si>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</si>
  <si>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</si>
  <si>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</si>
  <si>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</si>
  <si>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</si>
  <si>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</si>
  <si>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</si>
  <si>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</si>
  <si>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</si>
  <si>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</si>
  <si>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</si>
  <si>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</si>
  <si>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</si>
  <si>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</si>
  <si>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</si>
  <si>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</si>
  <si>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</si>
  <si>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</si>
  <si>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</si>
  <si>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</si>
  <si>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</si>
  <si>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</si>
  <si>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</si>
  <si>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</si>
  <si>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</si>
  <si>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</si>
  <si>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</si>
  <si>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</si>
  <si>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</si>
  <si>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</si>
  <si>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</si>
  <si>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</si>
  <si>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</si>
  <si>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</si>
  <si>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</si>
  <si>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</si>
  <si>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</si>
  <si>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</si>
  <si>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</si>
  <si>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</si>
  <si>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</si>
  <si>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</si>
  <si>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</si>
  <si>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</si>
  <si>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</si>
  <si>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</si>
  <si>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</si>
  <si>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</si>
  <si>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</si>
  <si>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</si>
  <si>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</si>
  <si>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</si>
  <si>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</si>
  <si>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</si>
  <si>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</si>
  <si>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</si>
  <si>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</si>
  <si>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</si>
  <si>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</si>
  <si>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</si>
  <si>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</si>
  <si>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</si>
  <si>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</si>
  <si>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</si>
  <si>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</si>
  <si>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</si>
  <si>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</si>
  <si>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</si>
  <si>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</si>
  <si>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</si>
  <si>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</si>
  <si>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</si>
  <si>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</si>
  <si>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</si>
  <si>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</si>
  <si>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</si>
  <si>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</si>
  <si>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</si>
  <si>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</si>
  <si>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</si>
  <si>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</si>
  <si>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</si>
  <si>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</si>
  <si>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</si>
  <si>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</si>
  <si>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</si>
  <si>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</si>
  <si>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</si>
  <si>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</si>
  <si>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</si>
  <si>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</si>
  <si>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</si>
  <si>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</si>
  <si>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</si>
  <si>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</si>
  <si>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</si>
  <si>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</si>
  <si>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</si>
  <si>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</si>
  <si>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</si>
  <si>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</si>
  <si>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</si>
  <si>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</si>
  <si>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</si>
  <si>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</si>
  <si>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</si>
  <si>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</si>
  <si>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</si>
  <si>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</si>
  <si>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</si>
  <si>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</si>
  <si>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</si>
  <si>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</si>
  <si>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</si>
  <si>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</si>
  <si>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</si>
  <si>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</si>
  <si>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</si>
  <si>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</si>
  <si>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</si>
  <si>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</si>
  <si>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</si>
  <si>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</si>
  <si>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</si>
  <si>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</si>
  <si>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</si>
  <si>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</si>
  <si>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</si>
  <si>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</si>
  <si>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</si>
  <si>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</si>
  <si>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</si>
  <si>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</si>
  <si>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</si>
  <si>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</si>
  <si>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</si>
  <si>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</si>
  <si>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</si>
  <si>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</si>
  <si>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</si>
  <si>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</si>
  <si>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</si>
  <si>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</si>
  <si>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</si>
  <si>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</si>
  <si>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</si>
  <si>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</si>
  <si>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</si>
  <si>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</si>
  <si>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</si>
  <si>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</si>
  <si>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</si>
  <si>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</si>
  <si>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</si>
  <si>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</si>
  <si>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</si>
  <si>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</si>
  <si>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</si>
  <si>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</si>
  <si>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</si>
  <si>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</si>
  <si>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</si>
  <si>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</si>
  <si>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</si>
  <si>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</si>
  <si>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</si>
  <si>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</si>
  <si>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</si>
  <si>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</si>
  <si>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</si>
  <si>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</si>
  <si>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</si>
  <si>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</si>
  <si>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</si>
  <si>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</si>
  <si>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</si>
  <si>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</si>
  <si>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</si>
  <si>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</si>
  <si>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</si>
  <si>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</si>
  <si>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</si>
  <si>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</si>
  <si>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</si>
  <si>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</si>
  <si>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</si>
  <si>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</si>
  <si>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</si>
  <si>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</si>
  <si>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</si>
  <si>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</si>
  <si>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</si>
  <si>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</si>
  <si>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</si>
  <si>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</si>
  <si>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</si>
  <si>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</si>
  <si>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</si>
  <si>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</si>
  <si>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</si>
  <si>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</si>
  <si>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</si>
  <si>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</si>
  <si>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</si>
  <si>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</si>
  <si>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</si>
  <si>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</si>
  <si>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</si>
  <si>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</si>
  <si>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</si>
  <si>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</si>
  <si>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</si>
  <si>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</si>
  <si>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</si>
  <si>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</si>
  <si>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</si>
  <si>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</si>
  <si>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</si>
  <si>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</si>
  <si>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</si>
  <si>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</si>
  <si>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</si>
  <si>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</si>
  <si>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</si>
  <si>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</si>
  <si>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</si>
  <si>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</si>
  <si>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</si>
  <si>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</si>
  <si>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</si>
  <si>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</si>
  <si>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</si>
  <si>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</si>
  <si>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</si>
  <si>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</si>
  <si>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</si>
  <si>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</si>
  <si>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</si>
  <si>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</si>
  <si>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</si>
  <si>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</si>
  <si>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</si>
  <si>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</si>
  <si>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</si>
  <si>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</si>
  <si>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</si>
  <si>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</si>
  <si>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</si>
  <si>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</si>
  <si>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</si>
  <si>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</si>
  <si>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</si>
  <si>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</si>
  <si>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</si>
  <si>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</si>
  <si>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</si>
  <si>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</si>
  <si>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</si>
  <si>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</si>
  <si>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</si>
  <si>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</si>
  <si>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</si>
  <si>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</si>
  <si>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</si>
  <si>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</si>
  <si>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</si>
  <si>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</si>
  <si>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</si>
  <si>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</si>
  <si>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</si>
  <si>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</si>
  <si>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</si>
  <si>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</si>
  <si>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</si>
  <si>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</si>
  <si>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</si>
  <si>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</si>
  <si>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</si>
  <si>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</si>
  <si>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</si>
  <si>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</si>
  <si>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</si>
  <si>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</si>
  <si>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</si>
  <si>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</si>
  <si>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</si>
  <si>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</si>
  <si>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</si>
  <si>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</si>
  <si>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</si>
  <si>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</si>
  <si>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</si>
  <si>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</si>
  <si>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</si>
  <si>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</si>
  <si>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</si>
  <si>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</si>
  <si>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</si>
  <si>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</si>
  <si>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</si>
  <si>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</si>
  <si>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</si>
  <si>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</si>
  <si>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</si>
  <si>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</si>
  <si>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</si>
  <si>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</si>
  <si>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</si>
  <si>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</si>
  <si>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</si>
  <si>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</si>
  <si>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</si>
  <si>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</si>
  <si>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</si>
  <si>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</si>
  <si>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</si>
  <si>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</si>
  <si>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</si>
  <si>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</si>
  <si>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</si>
  <si>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</si>
  <si>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</si>
  <si>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</si>
  <si>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</si>
  <si>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</si>
  <si>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</si>
  <si>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</si>
  <si>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</si>
  <si>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</si>
  <si>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</si>
  <si>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</si>
  <si>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</si>
  <si>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</si>
  <si>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</si>
  <si>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</si>
  <si>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</si>
  <si>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</si>
  <si>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</si>
  <si>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</si>
  <si>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</si>
  <si>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</si>
  <si>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</si>
  <si>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</si>
  <si>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</si>
  <si>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</si>
  <si>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</si>
  <si>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</si>
  <si>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</si>
  <si>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</si>
  <si>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</si>
  <si>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</si>
  <si>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</si>
  <si>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</si>
  <si>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</si>
  <si>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</si>
  <si>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</si>
  <si>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</si>
  <si>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</si>
  <si>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</si>
  <si>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</si>
  <si>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</si>
  <si>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</si>
  <si>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</si>
  <si>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</si>
  <si>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</si>
  <si>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</si>
  <si>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</si>
  <si>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</si>
  <si>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</si>
  <si>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</si>
  <si>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</si>
  <si>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</si>
  <si>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</si>
  <si>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</si>
  <si>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</si>
  <si>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</si>
  <si>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</si>
  <si>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</si>
  <si>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</si>
  <si>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</si>
  <si>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</si>
  <si>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</si>
  <si>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</si>
  <si>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</si>
  <si>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</si>
  <si>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</si>
  <si>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</si>
  <si>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</si>
  <si>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</si>
  <si>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</si>
  <si>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</si>
  <si>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</si>
  <si>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</si>
  <si>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</si>
  <si>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</si>
  <si>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</si>
  <si>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</si>
  <si>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</si>
  <si>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</si>
  <si>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</si>
  <si>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</si>
  <si>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</si>
  <si>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</si>
  <si>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</si>
  <si>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</si>
  <si>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</si>
  <si>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</si>
  <si>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</si>
  <si>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</si>
  <si>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</si>
  <si>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</si>
  <si>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</si>
  <si>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</si>
  <si>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</si>
  <si>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</si>
  <si>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</si>
  <si>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</si>
  <si>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</si>
  <si>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</si>
  <si>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</si>
  <si>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</si>
  <si>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</si>
  <si>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</si>
  <si>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</si>
  <si>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</si>
  <si>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</si>
  <si>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</si>
  <si>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</si>
  <si>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</si>
  <si>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</si>
  <si>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</si>
  <si>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</si>
  <si>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</si>
  <si>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</si>
  <si>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</si>
  <si>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</si>
  <si>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</si>
  <si>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</si>
  <si>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</si>
  <si>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</si>
  <si>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</si>
  <si>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</si>
  <si>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</si>
  <si>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</si>
  <si>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</si>
  <si>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</si>
  <si>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</si>
  <si>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</si>
  <si>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</si>
  <si>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</si>
  <si>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</si>
  <si>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</si>
  <si>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</si>
  <si>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</si>
  <si>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</si>
  <si>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</si>
  <si>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</si>
  <si>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</si>
  <si>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</si>
  <si>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</si>
  <si>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</si>
  <si>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</si>
  <si>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</si>
  <si>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</si>
  <si>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</si>
  <si>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</si>
  <si>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</si>
  <si>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</si>
  <si>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</si>
  <si>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</si>
  <si>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</si>
  <si>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</si>
  <si>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</si>
  <si>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</si>
  <si>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</si>
  <si>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</si>
  <si>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</si>
  <si>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</si>
  <si>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</si>
  <si>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</si>
  <si>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</si>
  <si>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</si>
  <si>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</si>
  <si>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</si>
  <si>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</si>
  <si>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</si>
  <si>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</si>
  <si>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</si>
  <si>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</si>
  <si>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</si>
  <si>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</si>
  <si>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</si>
  <si>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</si>
  <si>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</si>
  <si>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</si>
  <si>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</si>
  <si>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</si>
  <si>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</si>
  <si>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</si>
  <si>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</si>
  <si>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</si>
  <si>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</si>
  <si>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</si>
  <si>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</si>
  <si>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</si>
  <si>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</si>
  <si>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</si>
  <si>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</si>
  <si>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</si>
  <si>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</si>
  <si>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</si>
  <si>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</si>
  <si>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</si>
  <si>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</si>
  <si>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</si>
  <si>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</si>
  <si>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</si>
  <si>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</si>
  <si>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</si>
  <si>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</si>
  <si>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</si>
  <si>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</si>
  <si>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</si>
  <si>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</si>
  <si>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</si>
  <si>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</si>
  <si>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</si>
  <si>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</si>
  <si>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</si>
  <si>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</si>
  <si>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</si>
  <si>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</si>
  <si>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</si>
  <si>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</si>
  <si>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</si>
  <si>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</si>
  <si>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</si>
  <si>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</si>
  <si>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</si>
  <si>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</si>
  <si>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</si>
  <si>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</si>
  <si>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</si>
  <si>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</si>
  <si>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</si>
  <si>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</si>
  <si>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</si>
  <si>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</si>
  <si>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</si>
  <si>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</si>
  <si>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</si>
  <si>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</si>
  <si>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</si>
  <si>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</si>
  <si>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</si>
  <si>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</si>
  <si>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</si>
  <si>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</si>
  <si>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</si>
  <si>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</si>
  <si>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</si>
  <si>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</si>
  <si>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</si>
  <si>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</si>
  <si>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</si>
  <si>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</si>
  <si>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</si>
  <si>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</si>
  <si>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</si>
  <si>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</si>
  <si>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</si>
  <si>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</si>
  <si>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</si>
  <si>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</si>
  <si>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</si>
  <si>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</si>
  <si>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</si>
  <si>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</si>
  <si>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</si>
  <si>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</si>
  <si>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</si>
  <si>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</si>
  <si>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</si>
  <si>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</si>
  <si>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</si>
  <si>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</si>
  <si>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</si>
  <si>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</si>
  <si>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</si>
  <si>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</si>
  <si>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</si>
  <si>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</si>
  <si>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</si>
  <si>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</si>
  <si>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</si>
  <si>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</si>
  <si>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</si>
  <si>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</si>
  <si>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</si>
  <si>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</si>
  <si>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</si>
  <si>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</si>
  <si>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</si>
  <si>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</si>
  <si>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</si>
  <si>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</si>
  <si>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</si>
  <si>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</si>
  <si>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</si>
  <si>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</si>
  <si>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</si>
  <si>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</si>
  <si>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</si>
  <si>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</si>
  <si>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</si>
  <si>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</si>
  <si>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</si>
  <si>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</si>
  <si>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</si>
  <si>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</si>
  <si>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</si>
  <si>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</si>
  <si>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</si>
  <si>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</si>
  <si>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</si>
  <si>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</si>
  <si>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</si>
  <si>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</si>
  <si>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</si>
  <si>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</si>
  <si>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</si>
  <si>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</si>
  <si>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</si>
  <si>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</si>
  <si>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</si>
  <si>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</si>
  <si>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</si>
  <si>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</si>
  <si>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</si>
  <si>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</si>
  <si>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</si>
  <si>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</si>
  <si>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</si>
  <si>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</si>
  <si>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</si>
  <si>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</si>
  <si>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</si>
  <si>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</si>
  <si>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</si>
  <si>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</si>
  <si>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</si>
  <si>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</si>
  <si>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</si>
  <si>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</si>
  <si>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</si>
  <si>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</si>
  <si>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</si>
  <si>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</si>
  <si>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</si>
  <si>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</si>
  <si>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</si>
  <si>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</si>
  <si>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</si>
  <si>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</si>
  <si>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</si>
  <si>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</si>
  <si>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</si>
  <si>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</si>
  <si>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</si>
  <si>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</si>
  <si>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</si>
  <si>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</si>
  <si>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</si>
  <si>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</si>
  <si>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</si>
  <si>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</si>
  <si>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</si>
  <si>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</si>
  <si>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</si>
  <si>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</si>
  <si>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</si>
  <si>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</si>
  <si>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</si>
  <si>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</si>
  <si>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</si>
  <si>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</si>
  <si>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</si>
  <si>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</si>
  <si>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</si>
  <si>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</si>
  <si>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</si>
  <si>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</si>
  <si>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</si>
  <si>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</si>
  <si>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</si>
  <si>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</si>
  <si>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</si>
  <si>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</si>
  <si>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</si>
  <si>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</si>
  <si>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</si>
  <si>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</si>
  <si>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</si>
  <si>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</si>
  <si>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</si>
  <si>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</si>
  <si>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</si>
  <si>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</si>
  <si>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</si>
  <si>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</si>
  <si>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</si>
  <si>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</si>
  <si>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</si>
  <si>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</si>
  <si>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</si>
  <si>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</si>
  <si>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</si>
  <si>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</si>
  <si>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</si>
  <si>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</si>
  <si>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</si>
  <si>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</si>
  <si>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</si>
  <si>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</si>
  <si>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</si>
  <si>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</si>
  <si>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</si>
  <si>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</si>
  <si>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</si>
  <si>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</si>
  <si>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</si>
  <si>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</si>
  <si>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</si>
  <si>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</si>
  <si>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</si>
  <si>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</si>
  <si>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</si>
  <si>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</si>
  <si>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</si>
  <si>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</si>
  <si>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</si>
  <si>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</si>
  <si>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</si>
  <si>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</si>
  <si>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</si>
  <si>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</si>
  <si>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</si>
  <si>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</si>
  <si>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</si>
  <si>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</si>
  <si>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</si>
  <si>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</si>
  <si>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</si>
  <si>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</si>
  <si>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</si>
  <si>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</si>
  <si>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</si>
  <si>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</si>
  <si>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</si>
  <si>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</si>
  <si>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</si>
  <si>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</si>
  <si>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</si>
  <si>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</si>
  <si>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</si>
  <si>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</si>
  <si>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</si>
  <si>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</si>
  <si>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</si>
  <si>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</si>
  <si>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</si>
  <si>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</si>
  <si>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</si>
  <si>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</si>
  <si>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</si>
  <si>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</si>
  <si>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</si>
  <si>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</si>
  <si>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</si>
  <si>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</si>
  <si>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</si>
  <si>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</si>
  <si>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</si>
  <si>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</si>
  <si>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</si>
  <si>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</si>
  <si>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</si>
  <si>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</si>
  <si>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</si>
  <si>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</si>
  <si>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</si>
  <si>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</si>
  <si>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</si>
  <si>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</si>
  <si>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</si>
  <si>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</si>
  <si>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</si>
  <si>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</si>
  <si>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</si>
  <si>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</si>
  <si>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</si>
  <si>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</si>
  <si>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</si>
  <si>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</si>
  <si>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</si>
  <si>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</si>
  <si>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</si>
  <si>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</si>
  <si>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</si>
  <si>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</si>
  <si>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</si>
  <si>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</si>
  <si>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</si>
  <si>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</si>
  <si>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</si>
  <si>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</si>
  <si>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</si>
  <si>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</si>
  <si>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</si>
  <si>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</si>
  <si>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</si>
  <si>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</si>
  <si>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</si>
  <si>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</si>
  <si>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</si>
  <si>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</si>
  <si>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</si>
  <si>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</si>
  <si>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</si>
  <si>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</si>
  <si>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</si>
  <si>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</si>
  <si>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</si>
  <si>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</si>
  <si>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</si>
  <si>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</si>
  <si>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</si>
  <si>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</si>
  <si>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</si>
  <si>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</si>
  <si>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</si>
  <si>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</si>
  <si>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</si>
  <si>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</si>
  <si>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</si>
  <si>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</si>
  <si>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</si>
  <si>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</si>
  <si>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</si>
  <si>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</si>
  <si>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</si>
  <si>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</si>
  <si>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</si>
  <si>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</si>
  <si>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</si>
  <si>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</si>
  <si>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</si>
  <si>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</si>
  <si>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</si>
  <si>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</si>
  <si>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</si>
  <si>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</si>
  <si>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</si>
  <si>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</si>
  <si>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</si>
  <si>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</si>
  <si>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</si>
  <si>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</si>
  <si>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</si>
  <si>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</si>
  <si>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</si>
  <si>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</si>
  <si>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</si>
  <si>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</si>
  <si>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</si>
  <si>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</si>
  <si>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</si>
  <si>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</si>
  <si>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</si>
  <si>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</si>
  <si>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</si>
  <si>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</si>
  <si>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</si>
  <si>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</si>
  <si>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</si>
  <si>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</si>
  <si>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</si>
  <si>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</si>
  <si>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</si>
  <si>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</si>
  <si>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</si>
  <si>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</si>
  <si>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</si>
  <si>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</si>
  <si>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</si>
  <si>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</si>
  <si>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</si>
  <si>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</si>
  <si>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</si>
  <si>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</si>
  <si>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</si>
  <si>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</si>
  <si>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</si>
  <si>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</si>
  <si>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</si>
  <si>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</si>
  <si>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</si>
  <si>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</si>
  <si>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</si>
  <si>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</si>
  <si>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</si>
  <si>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</si>
  <si>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</si>
  <si>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</si>
  <si>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</si>
  <si>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</si>
  <si>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</si>
  <si>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</si>
  <si>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</si>
  <si>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</si>
  <si>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</si>
  <si>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</si>
  <si>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</si>
  <si>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</si>
  <si>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</si>
  <si>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</si>
  <si>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</si>
  <si>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</si>
  <si>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</si>
  <si>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</si>
  <si>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</si>
  <si>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</si>
  <si>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</si>
  <si>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</si>
  <si>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</si>
  <si>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</si>
  <si>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</si>
  <si>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</si>
  <si>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</si>
  <si>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</si>
  <si>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</si>
  <si>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</si>
  <si>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</si>
  <si>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</si>
  <si>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</si>
  <si>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</si>
  <si>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</si>
  <si>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</si>
  <si>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</si>
  <si>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</si>
  <si>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</si>
  <si>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</si>
  <si>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</si>
  <si>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</si>
  <si>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</si>
  <si>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</si>
  <si>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</si>
  <si>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</si>
  <si>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</si>
  <si>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</si>
  <si>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</si>
  <si>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</si>
  <si>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</si>
  <si>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</si>
  <si>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</si>
  <si>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</si>
  <si>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</si>
  <si>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</si>
  <si>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</si>
  <si>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</si>
  <si>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</si>
  <si>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</si>
  <si>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</si>
  <si>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</si>
  <si>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</si>
  <si>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</si>
  <si>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</si>
  <si>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</si>
  <si>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</si>
  <si>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</si>
  <si>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</si>
  <si>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</si>
  <si>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</si>
  <si>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</si>
  <si>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</si>
  <si>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</si>
  <si>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</si>
  <si>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</si>
  <si>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</si>
  <si>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</si>
  <si>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</si>
  <si>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</si>
  <si>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</si>
  <si>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</si>
  <si>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</si>
  <si>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</si>
  <si>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</si>
  <si>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</si>
  <si>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</si>
  <si>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</si>
  <si>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</si>
  <si>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</si>
  <si>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</si>
  <si>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</si>
  <si>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</si>
  <si>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</si>
  <si>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</si>
  <si>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</si>
  <si>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</si>
  <si>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</si>
  <si>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</si>
  <si>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</si>
  <si>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</si>
  <si>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</si>
  <si>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</si>
  <si>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</si>
  <si>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</si>
  <si>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</si>
  <si>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</si>
  <si>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</si>
  <si>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</si>
  <si>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</si>
  <si>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</si>
  <si>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</si>
  <si>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</si>
  <si>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</si>
  <si>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</si>
  <si>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</si>
  <si>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</si>
  <si>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</si>
  <si>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</si>
  <si>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</si>
  <si>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</si>
  <si>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</si>
  <si>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</si>
  <si>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</si>
  <si>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</si>
  <si>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</si>
  <si>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</si>
  <si>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</si>
  <si>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</si>
  <si>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</si>
  <si>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</si>
  <si>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</si>
  <si>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</si>
  <si>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</si>
  <si>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</si>
  <si>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</si>
  <si>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</si>
  <si>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</si>
  <si>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</si>
  <si>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</si>
  <si>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</si>
  <si>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</si>
  <si>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</si>
  <si>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</si>
  <si>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</si>
  <si>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</si>
  <si>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</si>
  <si>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</si>
  <si>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</si>
  <si>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</si>
  <si>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</si>
  <si>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</si>
  <si>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</si>
  <si>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</si>
  <si>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</si>
  <si>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</si>
  <si>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</si>
  <si>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</si>
  <si>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</si>
  <si>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</si>
  <si>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</si>
  <si>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</si>
  <si>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</si>
  <si>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</si>
  <si>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</si>
  <si>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</si>
  <si>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</si>
  <si>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</si>
  <si>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</si>
  <si>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</si>
  <si>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</si>
  <si>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</si>
  <si>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</si>
  <si>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</si>
  <si>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</si>
  <si>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</si>
  <si>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</si>
  <si>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</si>
  <si>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</si>
  <si>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</si>
  <si>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</si>
  <si>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</si>
  <si>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</si>
  <si>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</si>
  <si>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</si>
  <si>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</si>
  <si>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</si>
  <si>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</si>
  <si>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</si>
  <si>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</si>
  <si>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</si>
  <si>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</si>
  <si>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</si>
  <si>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</si>
  <si>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</si>
  <si>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</si>
  <si>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</si>
  <si>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</si>
  <si>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</si>
  <si>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</si>
  <si>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</si>
  <si>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</si>
  <si>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</si>
  <si>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</si>
  <si>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</si>
  <si>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</si>
  <si>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</si>
  <si>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</si>
  <si>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</si>
  <si>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</si>
  <si>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</si>
  <si>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</si>
  <si>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</si>
  <si>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</si>
  <si>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</si>
  <si>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</si>
  <si>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</si>
  <si>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</si>
  <si>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</si>
  <si>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</si>
  <si>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</si>
  <si>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</si>
  <si>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</si>
  <si>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</si>
  <si>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</si>
  <si>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</si>
  <si>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</si>
  <si>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</si>
  <si>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</si>
  <si>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</si>
  <si>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</si>
  <si>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</si>
  <si>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</si>
  <si>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</si>
  <si>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</si>
  <si>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</si>
  <si>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</si>
  <si>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</si>
  <si>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</si>
  <si>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</si>
  <si>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</si>
  <si>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</si>
  <si>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</si>
  <si>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</si>
  <si>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</si>
  <si>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</si>
  <si>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</si>
  <si>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</si>
  <si>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</si>
  <si>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</si>
  <si>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</si>
  <si>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</si>
  <si>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</si>
  <si>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</si>
  <si>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</si>
  <si>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</si>
  <si>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</si>
  <si>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</si>
  <si>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</si>
  <si>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</si>
  <si>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</si>
  <si>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</si>
  <si>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</si>
  <si>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</si>
  <si>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</si>
  <si>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</si>
  <si>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</si>
  <si>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</si>
  <si>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</si>
  <si>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</si>
  <si>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</si>
  <si>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</si>
  <si>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</si>
  <si>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</si>
  <si>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</si>
  <si>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</si>
  <si>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</si>
  <si>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</si>
  <si>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</si>
  <si>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</si>
  <si>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</si>
  <si>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</si>
  <si>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</si>
  <si>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</si>
  <si>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</si>
  <si>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</si>
  <si>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</si>
  <si>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</si>
  <si>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</si>
  <si>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</si>
  <si>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</si>
  <si>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</si>
  <si>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</si>
  <si>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</si>
  <si>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</si>
  <si>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</si>
  <si>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</si>
  <si>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</si>
  <si>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</si>
  <si>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</si>
  <si>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</si>
  <si>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</si>
  <si>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</si>
  <si>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</si>
  <si>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</si>
  <si>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</si>
  <si>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</si>
  <si>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</si>
  <si>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</si>
  <si>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</si>
  <si>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</si>
  <si>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</si>
  <si>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</si>
  <si>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</si>
  <si>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</si>
  <si>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</si>
  <si>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</si>
  <si>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</si>
  <si>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</si>
  <si>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</si>
  <si>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</si>
  <si>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</si>
  <si>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</si>
  <si>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</si>
  <si>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</si>
  <si>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</si>
  <si>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</si>
  <si>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</si>
  <si>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</si>
  <si>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</si>
  <si>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</si>
  <si>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</si>
  <si>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</si>
  <si>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</si>
  <si>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</si>
  <si>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</si>
  <si>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</si>
  <si>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</si>
  <si>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</si>
  <si>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</si>
  <si>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</si>
  <si>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</si>
  <si>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</si>
  <si>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</si>
  <si>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</si>
  <si>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</si>
  <si>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</si>
  <si>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</si>
  <si>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</si>
  <si>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</si>
  <si>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</si>
  <si>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</si>
  <si>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</si>
  <si>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</si>
  <si>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</si>
  <si>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</si>
  <si>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</si>
  <si>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</si>
  <si>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</si>
  <si>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</si>
  <si>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</si>
  <si>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</si>
  <si>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</si>
  <si>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</si>
  <si>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</si>
  <si>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</si>
  <si>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</si>
  <si>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</si>
  <si>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</si>
  <si>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</si>
  <si>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</si>
  <si>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</si>
  <si>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</si>
  <si>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</si>
  <si>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</si>
  <si>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</si>
  <si>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</si>
  <si>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</si>
  <si>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</si>
  <si>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</si>
  <si>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</si>
  <si>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</si>
  <si>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</si>
  <si>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</si>
  <si>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</si>
  <si>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</si>
  <si>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</si>
  <si>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</si>
  <si>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</si>
  <si>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</si>
  <si>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</si>
  <si>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</si>
  <si>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</si>
  <si>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</si>
  <si>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</si>
  <si>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</si>
  <si>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</si>
  <si>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</si>
  <si>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</si>
  <si>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</si>
  <si>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</si>
  <si>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</si>
  <si>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</si>
  <si>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</si>
  <si>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</si>
  <si>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</si>
  <si>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</si>
  <si>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</si>
  <si>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</si>
  <si>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</si>
  <si>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</si>
  <si>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</si>
  <si>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</si>
  <si>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</si>
  <si>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</si>
  <si>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</si>
  <si>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</si>
  <si>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</si>
  <si>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</si>
  <si>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</si>
  <si>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</si>
  <si>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</si>
  <si>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</si>
  <si>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</si>
  <si>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</si>
  <si>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</si>
  <si>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</si>
  <si>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</si>
  <si>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</si>
  <si>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</si>
  <si>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</si>
  <si>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</si>
  <si>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</si>
  <si>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</si>
  <si>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</si>
  <si>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</si>
  <si>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</si>
  <si>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</si>
  <si>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</si>
  <si>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</si>
  <si>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</si>
  <si>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</si>
  <si>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</si>
  <si>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</si>
  <si>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</si>
  <si>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</si>
  <si>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</si>
  <si>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</si>
  <si>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</si>
  <si>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</si>
  <si>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</si>
  <si>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</si>
  <si>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</si>
  <si>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</si>
  <si>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</si>
  <si>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</si>
  <si>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</si>
  <si>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</si>
  <si>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</si>
  <si>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</si>
  <si>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</si>
  <si>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</si>
  <si>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</si>
  <si>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</si>
  <si>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</si>
  <si>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</si>
  <si>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</si>
  <si>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</si>
  <si>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</si>
  <si>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</si>
  <si>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</si>
  <si>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</si>
  <si>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</si>
  <si>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</si>
  <si>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</si>
  <si>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</si>
  <si>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</si>
  <si>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</si>
  <si>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</si>
  <si>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</si>
  <si>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</si>
  <si>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</si>
  <si>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</si>
  <si>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</si>
  <si>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</si>
  <si>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</si>
  <si>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</si>
  <si>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</si>
  <si>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</si>
  <si>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</si>
  <si>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</si>
  <si>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</si>
  <si>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</si>
  <si>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</si>
  <si>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</si>
  <si>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</si>
  <si>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</si>
  <si>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</si>
  <si>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</si>
  <si>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</si>
  <si>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</si>
  <si>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</si>
  <si>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</si>
  <si>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</si>
  <si>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</si>
  <si>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</si>
  <si>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</si>
  <si>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</si>
  <si>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</si>
  <si>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</si>
  <si>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</si>
  <si>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</si>
  <si>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</si>
  <si>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</si>
  <si>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</si>
  <si>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</si>
  <si>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</si>
  <si>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</si>
  <si>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</si>
  <si>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</si>
  <si>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</si>
  <si>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</si>
  <si>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</si>
  <si>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</si>
  <si>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</si>
  <si>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</si>
  <si>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</si>
  <si>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</si>
  <si>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</si>
  <si>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</si>
  <si>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</si>
  <si>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</si>
  <si>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</si>
  <si>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</si>
  <si>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</si>
  <si>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</si>
  <si>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</si>
  <si>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</si>
  <si>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</si>
  <si>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</si>
  <si>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</si>
  <si>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</si>
  <si>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</si>
  <si>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</si>
  <si>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</si>
  <si>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</si>
  <si>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</si>
  <si>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</si>
  <si>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</si>
  <si>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</si>
  <si>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</si>
  <si>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</si>
  <si>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</si>
  <si>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</si>
  <si>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</si>
  <si>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</si>
  <si>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</si>
  <si>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</si>
  <si>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</si>
  <si>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</si>
  <si>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</si>
  <si>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</si>
  <si>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</si>
  <si>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</si>
  <si>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</si>
  <si>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</si>
  <si>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</si>
  <si>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</si>
  <si>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</si>
  <si>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</si>
  <si>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</si>
  <si>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</si>
  <si>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</si>
  <si>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</si>
  <si>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</si>
  <si>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</si>
  <si>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</si>
  <si>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</si>
  <si>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</si>
  <si>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</si>
  <si>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</si>
  <si>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</si>
  <si>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</si>
  <si>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</si>
  <si>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</si>
  <si>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</si>
  <si>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</si>
  <si>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</si>
  <si>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</si>
  <si>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</si>
  <si>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</si>
  <si>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</si>
  <si>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</si>
  <si>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</si>
  <si>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</si>
  <si>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</si>
  <si>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</si>
  <si>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</si>
  <si>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</si>
  <si>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</si>
  <si>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</si>
  <si>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</si>
  <si>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</si>
  <si>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</si>
  <si>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</si>
  <si>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</si>
  <si>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</si>
  <si>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</si>
  <si>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</si>
  <si>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</si>
  <si>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</si>
  <si>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</si>
  <si>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</si>
  <si>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</si>
  <si>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</si>
  <si>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</si>
  <si>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</si>
  <si>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</si>
  <si>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</si>
  <si>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</si>
  <si>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</si>
  <si>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</si>
  <si>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</si>
  <si>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</si>
  <si>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</si>
  <si>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</si>
  <si>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</si>
  <si>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</si>
  <si>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</si>
  <si>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</si>
  <si>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</si>
  <si>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</si>
  <si>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</si>
  <si>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</si>
  <si>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</si>
  <si>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</si>
  <si>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</si>
  <si>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</si>
  <si>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</si>
  <si>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</si>
  <si>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</si>
  <si>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</si>
  <si>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</si>
  <si>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</si>
  <si>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</si>
  <si>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</si>
  <si>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</si>
  <si>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</si>
  <si>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</si>
  <si>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</si>
  <si>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</si>
  <si>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</si>
  <si>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</si>
  <si>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</si>
  <si>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</si>
  <si>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</si>
  <si>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</si>
  <si>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</si>
  <si>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</si>
  <si>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</si>
  <si>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</si>
  <si>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</si>
  <si>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</si>
  <si>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</si>
  <si>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</si>
  <si>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</si>
  <si>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</si>
  <si>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</si>
  <si>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</si>
  <si>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</si>
  <si>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</si>
  <si>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</si>
  <si>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</si>
  <si>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</si>
  <si>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</si>
  <si>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</si>
  <si>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</si>
  <si>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</si>
  <si>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</si>
  <si>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</si>
  <si>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</si>
  <si>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</si>
  <si>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</si>
  <si>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</si>
  <si>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</si>
  <si>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</si>
  <si>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</si>
  <si>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</si>
  <si>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</si>
  <si>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</si>
  <si>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</si>
  <si>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</si>
  <si>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</si>
  <si>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</si>
  <si>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</si>
  <si>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</si>
  <si>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</si>
  <si>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</si>
  <si>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</si>
  <si>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</si>
  <si>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</si>
  <si>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</si>
  <si>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</si>
  <si>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</si>
  <si>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</si>
  <si>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</si>
  <si>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</si>
  <si>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</si>
  <si>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</si>
  <si>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</si>
  <si>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</si>
  <si>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</si>
  <si>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</si>
  <si>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</si>
  <si>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</si>
  <si>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</si>
  <si>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</si>
  <si>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</si>
  <si>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</si>
  <si>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</si>
  <si>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</si>
  <si>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</si>
  <si>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</si>
  <si>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</si>
  <si>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</si>
  <si>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</si>
  <si>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</si>
  <si>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</si>
  <si>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</si>
  <si>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</si>
  <si>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</si>
  <si>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</si>
  <si>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</si>
  <si>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</si>
  <si>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</si>
  <si>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</si>
  <si>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</si>
  <si>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</si>
  <si>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</si>
  <si>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</si>
  <si>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</si>
  <si>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</si>
  <si>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</si>
  <si>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</si>
  <si>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</si>
  <si>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</si>
  <si>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</si>
  <si>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</si>
  <si>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</si>
  <si>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</si>
  <si>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</si>
  <si>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</si>
  <si>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</si>
  <si>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</si>
  <si>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</si>
  <si>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</si>
  <si>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</si>
  <si>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</si>
  <si>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</si>
  <si>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</si>
  <si>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</si>
  <si>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</si>
  <si>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</si>
  <si>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</si>
  <si>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</si>
  <si>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</si>
  <si>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</si>
  <si>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</si>
  <si>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</si>
  <si>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</si>
  <si>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</si>
  <si>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</si>
  <si>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</si>
  <si>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</si>
  <si>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</si>
  <si>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</si>
  <si>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</si>
  <si>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</si>
  <si>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</si>
  <si>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</si>
  <si>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</si>
  <si>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</si>
  <si>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</si>
  <si>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</si>
  <si>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</si>
  <si>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</si>
  <si>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</si>
  <si>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</si>
  <si>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</si>
  <si>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</si>
  <si>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</si>
  <si>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</si>
  <si>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</si>
  <si>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</si>
  <si>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</si>
  <si>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</si>
  <si>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</si>
  <si>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</si>
  <si>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</si>
  <si>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</si>
  <si>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</si>
  <si>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</si>
  <si>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</si>
  <si>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</si>
  <si>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</si>
  <si>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</si>
  <si>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</si>
  <si>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</si>
  <si>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</si>
  <si>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</si>
  <si>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</si>
  <si>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</si>
  <si>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</si>
  <si>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</si>
  <si>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</si>
  <si>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</si>
  <si>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</si>
  <si>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</si>
  <si>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</si>
  <si>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</si>
  <si>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</si>
  <si>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</si>
  <si>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</si>
  <si>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</si>
  <si>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</si>
  <si>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</si>
  <si>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</si>
  <si>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</si>
  <si>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</si>
  <si>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</si>
  <si>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</si>
  <si>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</si>
  <si>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</si>
  <si>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</si>
  <si>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</si>
  <si>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</si>
  <si>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</si>
  <si>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</si>
  <si>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</si>
  <si>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</si>
  <si>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</si>
  <si>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</si>
  <si>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</si>
  <si>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</si>
  <si>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</si>
  <si>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</si>
  <si>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</si>
  <si>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</si>
  <si>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</si>
  <si>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</si>
  <si>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</si>
  <si>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</si>
  <si>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</si>
  <si>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</si>
  <si>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</si>
  <si>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</si>
  <si>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</si>
  <si>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</si>
  <si>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</si>
  <si>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</si>
  <si>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</si>
  <si>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</si>
  <si>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</si>
  <si>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</si>
  <si>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</si>
  <si>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</si>
  <si>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</si>
  <si>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</si>
  <si>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</si>
  <si>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</si>
  <si>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</si>
  <si>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</si>
  <si>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</si>
  <si>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</si>
  <si>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</si>
  <si>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</si>
  <si>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</si>
  <si>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</si>
  <si>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</si>
  <si>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</si>
  <si>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</si>
  <si>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</si>
  <si>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</si>
  <si>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</si>
  <si>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</si>
  <si>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</si>
  <si>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</si>
  <si>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</si>
  <si>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</si>
  <si>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</si>
  <si>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</si>
  <si>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</si>
  <si>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</si>
  <si>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</si>
  <si>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</si>
  <si>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</si>
  <si>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</si>
  <si>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</si>
  <si>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</si>
  <si>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</si>
  <si>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</si>
  <si>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</si>
  <si>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</si>
  <si>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</si>
  <si>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</si>
  <si>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</si>
  <si>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</si>
  <si>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</si>
  <si>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</si>
  <si>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</si>
  <si>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</si>
  <si>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</si>
  <si>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</si>
  <si>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</si>
  <si>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</si>
  <si>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</si>
  <si>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</si>
  <si>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</si>
  <si>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</si>
  <si>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</si>
  <si>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</si>
  <si>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</si>
  <si>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</si>
  <si>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</si>
  <si>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</si>
  <si>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</si>
  <si>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</si>
  <si>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</si>
  <si>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</si>
  <si>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</si>
  <si>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</si>
  <si>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</si>
  <si>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</si>
  <si>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</si>
  <si>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</si>
  <si>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</si>
  <si>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</si>
  <si>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</si>
  <si>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</si>
  <si>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</si>
  <si>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</si>
  <si>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</si>
  <si>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</si>
  <si>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</si>
  <si>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</si>
  <si>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</si>
  <si>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</si>
  <si>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</si>
  <si>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</si>
  <si>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</si>
  <si>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</si>
  <si>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</si>
  <si>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</si>
  <si>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</si>
  <si>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</si>
  <si>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</si>
  <si>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</si>
  <si>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</si>
  <si>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</si>
  <si>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</si>
  <si>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</si>
  <si>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</si>
  <si>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</si>
  <si>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</si>
  <si>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</si>
  <si>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</si>
  <si>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</si>
  <si>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</si>
  <si>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</si>
  <si>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</si>
  <si>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</si>
  <si>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</si>
  <si>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</si>
  <si>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</si>
  <si>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</si>
  <si>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</si>
  <si>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</si>
  <si>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</si>
  <si>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</si>
  <si>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</si>
  <si>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</si>
  <si>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</si>
  <si>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</si>
  <si>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</si>
  <si>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</si>
  <si>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</si>
  <si>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</si>
  <si>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</si>
  <si>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</si>
  <si>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</si>
  <si>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</si>
  <si>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</si>
  <si>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</si>
  <si>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</si>
  <si>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</si>
  <si>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</si>
  <si>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</si>
  <si>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</si>
  <si>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</si>
  <si>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</si>
  <si>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</si>
  <si>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</si>
  <si>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</si>
  <si>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</si>
  <si>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</si>
  <si>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</si>
  <si>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</si>
  <si>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</si>
  <si>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</si>
  <si>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</si>
  <si>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</si>
  <si>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</si>
  <si>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</si>
  <si>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</si>
  <si>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</si>
  <si>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</si>
  <si>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</si>
  <si>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</si>
  <si>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</si>
  <si>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</si>
  <si>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</si>
  <si>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</si>
  <si>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</si>
  <si>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</si>
  <si>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</si>
  <si>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</si>
  <si>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</si>
  <si>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</si>
  <si>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</si>
  <si>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</si>
  <si>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</si>
  <si>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</si>
  <si>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</si>
  <si>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</si>
  <si>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</si>
  <si>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</si>
  <si>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</si>
  <si>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</si>
  <si>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</si>
  <si>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</si>
  <si>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</si>
  <si>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</si>
  <si>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</si>
  <si>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</si>
  <si>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</si>
  <si>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</si>
  <si>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</si>
  <si>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</si>
  <si>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</si>
  <si>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</si>
  <si>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</si>
  <si>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</si>
  <si>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</si>
  <si>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</si>
  <si>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</si>
  <si>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</si>
  <si>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</si>
  <si>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</si>
  <si>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</si>
  <si>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</si>
  <si>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</si>
  <si>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</si>
  <si>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</si>
  <si>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</si>
  <si>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</si>
  <si>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</si>
  <si>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</si>
  <si>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</si>
  <si>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</si>
  <si>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</si>
  <si>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</si>
  <si>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</si>
  <si>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</si>
  <si>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</si>
  <si>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</si>
  <si>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</si>
  <si>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</si>
  <si>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</si>
  <si>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</si>
  <si>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</si>
  <si>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</si>
  <si>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</si>
  <si>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</si>
  <si>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</si>
  <si>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</si>
  <si>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</si>
  <si>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</si>
  <si>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</si>
  <si>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</si>
  <si>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</si>
  <si>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</si>
  <si>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</si>
  <si>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</si>
  <si>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</si>
  <si>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</si>
  <si>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</si>
  <si>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</si>
  <si>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</si>
  <si>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</si>
  <si>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</si>
  <si>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</si>
  <si>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</si>
  <si>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</si>
  <si>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</si>
  <si>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</si>
  <si>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</si>
  <si>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</si>
  <si>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</si>
  <si>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</si>
  <si>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</si>
  <si>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</si>
  <si>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</si>
  <si>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</si>
  <si>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</si>
  <si>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</si>
  <si>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</si>
  <si>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</si>
  <si>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</si>
  <si>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</si>
  <si>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</si>
  <si>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</si>
  <si>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</si>
  <si>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</si>
  <si>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</si>
  <si>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</si>
  <si>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</si>
  <si>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</si>
  <si>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</si>
  <si>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</si>
  <si>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</si>
  <si>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</si>
  <si>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</si>
  <si>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</si>
  <si>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</si>
  <si>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</si>
  <si>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</si>
  <si>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</si>
  <si>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</si>
  <si>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</si>
  <si>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</si>
  <si>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</si>
  <si>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</si>
  <si>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</si>
  <si>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</si>
  <si>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</si>
  <si>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</si>
  <si>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</si>
  <si>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</si>
  <si>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</si>
  <si>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</si>
  <si>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</si>
  <si>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</si>
  <si>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</si>
  <si>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</si>
  <si>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</si>
  <si>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</si>
  <si>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</si>
  <si>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</si>
  <si>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</si>
  <si>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</si>
  <si>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</si>
  <si>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</si>
  <si>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</si>
  <si>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</si>
  <si>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</si>
  <si>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</si>
  <si>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</si>
  <si>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</si>
  <si>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</si>
  <si>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</si>
  <si>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</si>
  <si>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</si>
  <si>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</si>
  <si>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</si>
  <si>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</si>
  <si>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</si>
  <si>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</si>
  <si>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</si>
  <si>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</si>
  <si>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</si>
  <si>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</si>
  <si>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</si>
  <si>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</si>
  <si>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</si>
  <si>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</si>
  <si>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</si>
  <si>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</si>
  <si>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</si>
  <si>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</si>
  <si>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</si>
  <si>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</si>
  <si>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</si>
  <si>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</si>
  <si>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</si>
  <si>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</si>
  <si>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</si>
  <si>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</si>
  <si>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</si>
  <si>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</si>
  <si>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</si>
  <si>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</si>
  <si>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</si>
  <si>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</si>
  <si>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</si>
  <si>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</si>
  <si>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</si>
  <si>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</si>
  <si>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</si>
  <si>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</si>
  <si>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</si>
  <si>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</si>
  <si>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</si>
  <si>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</si>
  <si>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</si>
  <si>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</si>
  <si>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</si>
  <si>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</si>
  <si>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</si>
  <si>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</si>
  <si>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</si>
  <si>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</si>
  <si>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</si>
  <si>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</si>
  <si>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</si>
  <si>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</si>
  <si>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</si>
  <si>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</si>
  <si>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</si>
  <si>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</si>
  <si>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</si>
  <si>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</si>
  <si>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</si>
  <si>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</si>
  <si>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</si>
  <si>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</si>
  <si>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</si>
  <si>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</si>
  <si>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</si>
  <si>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</si>
  <si>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</si>
  <si>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</si>
  <si>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</si>
  <si>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</si>
  <si>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</si>
  <si>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</si>
  <si>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</si>
  <si>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</si>
  <si>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</si>
  <si>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</si>
  <si>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</si>
  <si>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</si>
  <si>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</si>
  <si>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</si>
  <si>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</si>
  <si>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</si>
  <si>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</si>
  <si>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</si>
  <si>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</si>
  <si>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</si>
  <si>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</si>
  <si>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</si>
  <si>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</si>
  <si>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</si>
  <si>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</si>
  <si>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</si>
  <si>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</si>
  <si>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</si>
  <si>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</si>
  <si>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</si>
  <si>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</si>
  <si>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</si>
  <si>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</si>
  <si>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</si>
  <si>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</si>
  <si>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</si>
  <si>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</si>
  <si>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</si>
  <si>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</si>
  <si>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</si>
  <si>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</si>
  <si>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</si>
  <si>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</si>
  <si>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</si>
  <si>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</si>
  <si>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</si>
  <si>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</si>
  <si>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</si>
  <si>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</si>
  <si>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</si>
  <si>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</si>
  <si>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</si>
  <si>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</si>
  <si>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</si>
  <si>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</si>
  <si>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</si>
  <si>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</si>
  <si>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</si>
  <si>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</si>
  <si>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</si>
  <si>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</si>
  <si>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</si>
  <si>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</si>
  <si>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</si>
  <si>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</si>
  <si>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</si>
  <si>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</si>
  <si>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</si>
  <si>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</si>
  <si>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</si>
  <si>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</si>
  <si>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</si>
  <si>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</si>
  <si>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</si>
  <si>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</si>
  <si>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</si>
  <si>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</si>
  <si>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</si>
  <si>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</si>
  <si>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</si>
  <si>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</si>
  <si>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</si>
  <si>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</si>
  <si>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</si>
  <si>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</si>
  <si>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</si>
  <si>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</si>
  <si>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</si>
  <si>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</si>
  <si>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</si>
  <si>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</si>
  <si>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</si>
  <si>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</si>
  <si>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</si>
  <si>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</si>
  <si>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</si>
  <si>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</si>
  <si>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</si>
  <si>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</si>
  <si>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</si>
  <si>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</si>
  <si>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</si>
  <si>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</si>
  <si>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</si>
  <si>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</si>
  <si>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</si>
  <si>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</si>
  <si>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</si>
  <si>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</si>
  <si>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</si>
  <si>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</si>
  <si>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</si>
  <si>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</si>
  <si>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</si>
  <si>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</si>
  <si>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</si>
  <si>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</si>
  <si>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</si>
  <si>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</si>
  <si>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</si>
  <si>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</si>
  <si>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</si>
  <si>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</si>
  <si>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</si>
  <si>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</si>
  <si>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</si>
  <si>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</si>
  <si>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</si>
  <si>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</si>
  <si>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</si>
  <si>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</si>
  <si>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</si>
  <si>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</si>
  <si>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</si>
  <si>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</si>
  <si>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</si>
  <si>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</si>
  <si>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</si>
  <si>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</si>
  <si>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</si>
  <si>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</si>
  <si>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</si>
  <si>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</si>
  <si>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</si>
  <si>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</si>
  <si>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</si>
  <si>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</si>
  <si>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</si>
  <si>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</si>
  <si>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</si>
  <si>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</si>
  <si>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</si>
  <si>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</si>
  <si>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</si>
  <si>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</si>
  <si>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</si>
  <si>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</si>
  <si>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</si>
  <si>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</si>
  <si>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</si>
  <si>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</si>
  <si>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</si>
  <si>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</si>
  <si>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</si>
  <si>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</si>
  <si>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</si>
  <si>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</si>
  <si>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</si>
  <si>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</si>
  <si>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</si>
  <si>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</si>
  <si>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</si>
  <si>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</si>
  <si>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</si>
  <si>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</si>
  <si>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</si>
  <si>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</si>
  <si>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</si>
  <si>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</si>
  <si>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</si>
  <si>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</si>
  <si>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</si>
  <si>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</si>
  <si>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</si>
  <si>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</si>
  <si>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</si>
  <si>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</si>
  <si>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</si>
  <si>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</si>
  <si>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</si>
  <si>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</si>
  <si>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</si>
  <si>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</si>
  <si>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</si>
  <si>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</si>
  <si>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</si>
  <si>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</si>
  <si>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</si>
  <si>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</si>
  <si>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</si>
  <si>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</si>
  <si>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</si>
  <si>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</si>
  <si>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</si>
  <si>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</si>
  <si>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</si>
  <si>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</si>
  <si>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</si>
  <si>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</si>
  <si>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</si>
  <si>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</si>
  <si>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</si>
  <si>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</si>
  <si>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</si>
  <si>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</si>
  <si>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</si>
  <si>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</si>
  <si>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</si>
  <si>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</si>
  <si>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</si>
  <si>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</si>
  <si>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</si>
  <si>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</si>
  <si>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</si>
  <si>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</si>
  <si>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</si>
  <si>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</si>
  <si>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</si>
  <si>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</si>
  <si>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</si>
  <si>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</si>
  <si>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</si>
  <si>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</si>
  <si>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</si>
  <si>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</si>
  <si>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</si>
  <si>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</si>
  <si>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</si>
  <si>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</si>
  <si>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</si>
  <si>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</si>
  <si>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</si>
  <si>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</si>
  <si>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</si>
  <si>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</si>
  <si>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</si>
  <si>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</si>
  <si>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</si>
  <si>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</si>
  <si>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</si>
  <si>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</si>
  <si>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</si>
  <si>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</si>
  <si>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</si>
  <si>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</si>
  <si>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</si>
  <si>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</si>
  <si>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</si>
  <si>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</si>
  <si>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</si>
  <si>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</si>
  <si>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</si>
  <si>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</si>
  <si>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</si>
  <si>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</si>
  <si>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</si>
  <si>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</si>
  <si>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</si>
  <si>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</si>
  <si>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</si>
  <si>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</si>
  <si>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</si>
  <si>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</si>
  <si>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</si>
  <si>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</si>
  <si>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</si>
  <si>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</si>
  <si>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</si>
  <si>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</si>
  <si>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</si>
  <si>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</si>
  <si>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</si>
  <si>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</si>
  <si>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</si>
  <si>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</si>
  <si>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</si>
  <si>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</si>
  <si>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</si>
  <si>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</si>
  <si>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</si>
  <si>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</si>
  <si>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</si>
  <si>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</si>
  <si>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</si>
  <si>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</si>
  <si>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</si>
  <si>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</si>
  <si>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</si>
  <si>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</si>
  <si>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</si>
  <si>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</si>
  <si>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</si>
  <si>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</si>
  <si>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</si>
  <si>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</si>
  <si>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</si>
  <si>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</si>
  <si>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</si>
  <si>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</si>
  <si>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</si>
  <si>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</si>
  <si>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</si>
  <si>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</si>
  <si>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</si>
  <si>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</si>
  <si>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</si>
  <si>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</si>
  <si>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</si>
  <si>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</si>
  <si>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</si>
  <si>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</si>
  <si>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</si>
  <si>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</si>
  <si>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</si>
  <si>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</si>
  <si>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</si>
  <si>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</si>
  <si>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</si>
  <si>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</si>
  <si>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</si>
  <si>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</si>
  <si>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</si>
  <si>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</si>
  <si>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</si>
  <si>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</si>
  <si>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</si>
  <si>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</si>
  <si>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</si>
  <si>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</si>
  <si>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</si>
  <si>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</si>
  <si>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</si>
  <si>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</si>
  <si>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</si>
  <si>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</si>
  <si>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</si>
  <si>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</si>
  <si>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</si>
  <si>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</si>
  <si>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</si>
  <si>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</si>
  <si>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</si>
  <si>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</si>
  <si>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</si>
  <si>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</si>
  <si>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</si>
  <si>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</si>
  <si>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</si>
  <si>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</si>
  <si>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</si>
  <si>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</si>
  <si>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</si>
  <si>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</si>
  <si>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</si>
  <si>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</si>
  <si>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</si>
  <si>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</si>
  <si>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</si>
  <si>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</si>
  <si>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</si>
  <si>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</si>
  <si>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</si>
  <si>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</si>
  <si>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</si>
  <si>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</si>
  <si>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</si>
  <si>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</si>
  <si>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</si>
  <si>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</si>
  <si>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</si>
  <si>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</si>
  <si>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</si>
  <si>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</si>
  <si>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</si>
  <si>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</si>
  <si>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</si>
  <si>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</si>
  <si>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</si>
  <si>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</si>
  <si>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</si>
  <si>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</si>
  <si>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</si>
  <si>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</si>
  <si>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</si>
  <si>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</si>
  <si>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</si>
  <si>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</si>
  <si>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</si>
  <si>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</si>
  <si>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</si>
  <si>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</si>
  <si>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</si>
  <si>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</si>
  <si>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</si>
  <si>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</si>
  <si>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</si>
  <si>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</si>
  <si>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</si>
  <si>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</si>
  <si>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</si>
  <si>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</si>
  <si>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</si>
  <si>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</si>
  <si>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</si>
  <si>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</si>
  <si>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</si>
  <si>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</si>
  <si>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</si>
  <si>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</si>
  <si>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</si>
  <si>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</si>
  <si>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</si>
  <si>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</si>
  <si>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</si>
  <si>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</si>
  <si>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</si>
  <si>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</si>
  <si>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</si>
  <si>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</si>
  <si>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</si>
  <si>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</si>
  <si>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</si>
  <si>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</si>
  <si>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</si>
  <si>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</si>
  <si>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</si>
  <si>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</si>
  <si>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</si>
  <si>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</si>
  <si>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</si>
  <si>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</si>
  <si>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</si>
  <si>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</si>
  <si>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</si>
  <si>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</si>
  <si>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</si>
  <si>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</si>
  <si>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</si>
  <si>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</si>
  <si>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</si>
  <si>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</si>
  <si>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</si>
  <si>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</si>
  <si>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</si>
  <si>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</si>
  <si>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</si>
  <si>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</si>
  <si>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</si>
  <si>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</si>
  <si>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</si>
  <si>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</si>
  <si>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</si>
  <si>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</si>
  <si>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</si>
  <si>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</si>
  <si>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</si>
  <si>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</si>
  <si>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</si>
  <si>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</si>
  <si>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</si>
  <si>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</si>
  <si>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</si>
  <si>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</si>
  <si>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</si>
  <si>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</si>
  <si>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</si>
  <si>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</si>
  <si>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</si>
  <si>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</si>
  <si>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</si>
  <si>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</si>
  <si>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</si>
  <si>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</si>
  <si>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</si>
  <si>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</si>
  <si>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</si>
  <si>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</si>
  <si>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</si>
  <si>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</si>
  <si>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</si>
  <si>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</si>
  <si>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</si>
  <si>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</si>
  <si>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</si>
  <si>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</si>
  <si>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</si>
  <si>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</si>
  <si>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</si>
  <si>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</si>
  <si>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</si>
  <si>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</si>
  <si>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</si>
  <si>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</si>
  <si>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</si>
  <si>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</si>
  <si>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</si>
  <si>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</si>
  <si>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</si>
  <si>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</si>
  <si>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</si>
  <si>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</si>
  <si>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</si>
  <si>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</si>
  <si>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</si>
  <si>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</si>
  <si>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</si>
  <si>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</si>
  <si>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</si>
  <si>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</si>
  <si>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</si>
  <si>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</si>
  <si>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</si>
  <si>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</si>
  <si>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</si>
  <si>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</si>
  <si>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</si>
  <si>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</si>
  <si>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</si>
  <si>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</si>
  <si>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</si>
  <si>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</si>
  <si>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</si>
  <si>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</si>
  <si>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</si>
  <si>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</si>
  <si>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</si>
  <si>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</si>
  <si>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</si>
  <si>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</si>
  <si>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</si>
  <si>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</si>
  <si>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</si>
  <si>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</si>
  <si>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</si>
  <si>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</si>
  <si>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</si>
  <si>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</si>
  <si>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</si>
  <si>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</si>
  <si>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</si>
  <si>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</si>
  <si>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</si>
  <si>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</si>
  <si>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</si>
  <si>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</si>
  <si>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</si>
  <si>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</si>
  <si>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</si>
  <si>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</si>
  <si>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</si>
  <si>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</si>
  <si>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</si>
  <si>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</si>
  <si>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</si>
  <si>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</si>
  <si>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</si>
  <si>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</si>
  <si>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</si>
  <si>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</si>
  <si>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</si>
  <si>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</si>
  <si>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</si>
  <si>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</si>
  <si>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</si>
  <si>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</si>
  <si>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</si>
  <si>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</si>
  <si>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</si>
  <si>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</si>
  <si>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</si>
  <si>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</si>
  <si>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</si>
  <si>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</si>
  <si>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</si>
  <si>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</si>
  <si>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</si>
  <si>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</si>
  <si>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</si>
  <si>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</si>
  <si>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</si>
  <si>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</si>
  <si>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</si>
  <si>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</si>
  <si>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</si>
  <si>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</si>
  <si>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</si>
  <si>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</si>
  <si>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</si>
  <si>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</si>
  <si>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</si>
  <si>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</si>
  <si>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</si>
  <si>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</si>
  <si>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</si>
  <si>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</si>
  <si>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</si>
  <si>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</si>
  <si>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</si>
  <si>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</si>
  <si>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</si>
  <si>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</si>
  <si>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</si>
  <si>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</si>
  <si>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</si>
  <si>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</si>
  <si>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</si>
  <si>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</si>
  <si>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</si>
  <si>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</si>
  <si>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</si>
  <si>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</si>
  <si>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</si>
  <si>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</si>
  <si>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</si>
  <si>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</si>
  <si>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</si>
  <si>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</si>
  <si>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</si>
  <si>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</si>
  <si>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</si>
  <si>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</si>
  <si>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</si>
  <si>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</si>
  <si>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</si>
  <si>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</si>
  <si>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</si>
  <si>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</si>
  <si>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</si>
  <si>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</si>
  <si>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</si>
  <si>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</si>
  <si>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</si>
  <si>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</si>
  <si>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</si>
  <si>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</si>
  <si>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</si>
  <si>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</si>
  <si>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</si>
  <si>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</si>
  <si>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</si>
  <si>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</si>
  <si>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</si>
  <si>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</si>
  <si>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</si>
  <si>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</si>
  <si>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</si>
  <si>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</si>
  <si>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</si>
  <si>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</si>
  <si>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</si>
  <si>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</si>
  <si>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</si>
  <si>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</si>
  <si>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</si>
  <si>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</si>
  <si>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</si>
  <si>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</si>
  <si>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</si>
  <si>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</si>
  <si>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</si>
  <si>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</si>
  <si>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</si>
  <si>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</si>
  <si>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</si>
  <si>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</si>
  <si>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</si>
  <si>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</si>
  <si>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</si>
  <si>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</si>
  <si>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</si>
  <si>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</si>
  <si>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</si>
  <si>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</si>
  <si>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</si>
  <si>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</si>
  <si>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</si>
  <si>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</si>
  <si>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</si>
  <si>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</si>
  <si>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</si>
  <si>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</si>
  <si>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</si>
  <si>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</si>
  <si>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</si>
  <si>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</si>
  <si>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</si>
  <si>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</si>
  <si>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</si>
  <si>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</si>
  <si>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</si>
  <si>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</si>
  <si>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</si>
  <si>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</si>
  <si>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</si>
  <si>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</si>
  <si>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</si>
  <si>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</si>
  <si>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</si>
  <si>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</si>
  <si>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</si>
  <si>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</si>
  <si>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</si>
  <si>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</si>
  <si>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</si>
  <si>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</si>
  <si>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</si>
  <si>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</si>
  <si>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</si>
  <si>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</si>
  <si>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</si>
  <si>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</si>
  <si>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</si>
  <si>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</si>
  <si>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</si>
  <si>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</si>
  <si>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</si>
  <si>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</si>
  <si>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</si>
  <si>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</si>
  <si>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</si>
  <si>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</si>
  <si>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</si>
  <si>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</si>
  <si>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</si>
  <si>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</si>
  <si>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</si>
  <si>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</si>
  <si>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</si>
  <si>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</si>
  <si>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</si>
  <si>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</si>
  <si>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</si>
  <si>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</si>
  <si>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</si>
  <si>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</si>
  <si>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</si>
  <si>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</si>
  <si>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</si>
  <si>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</si>
  <si>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</si>
  <si>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</si>
  <si>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</si>
  <si>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</si>
  <si>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</si>
  <si>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</si>
  <si>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</si>
  <si>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</si>
  <si>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</si>
  <si>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</si>
  <si>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</si>
  <si>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</si>
  <si>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</si>
  <si>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</si>
  <si>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</si>
  <si>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</si>
  <si>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</si>
  <si>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</si>
  <si>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</si>
  <si>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</si>
  <si>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</si>
  <si>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</si>
  <si>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</si>
  <si>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</si>
  <si>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</si>
  <si>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</si>
  <si>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</si>
  <si>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</si>
  <si>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</si>
  <si>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</si>
  <si>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</si>
  <si>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</si>
  <si>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</si>
  <si>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</si>
  <si>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</si>
  <si>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</si>
  <si>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</si>
  <si>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</si>
  <si>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</si>
  <si>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</si>
  <si>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</si>
  <si>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</si>
  <si>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</si>
  <si>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</si>
  <si>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</si>
  <si>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</si>
  <si>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</si>
  <si>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</si>
  <si>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</si>
  <si>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</si>
  <si>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</si>
  <si>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</si>
  <si>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</si>
  <si>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</si>
  <si>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</si>
  <si>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</si>
  <si>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</si>
  <si>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</si>
  <si>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</si>
  <si>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</si>
  <si>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</si>
  <si>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</si>
  <si>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</si>
  <si>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</si>
  <si>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</si>
  <si>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</si>
  <si>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</si>
  <si>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</si>
  <si>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</si>
  <si>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</si>
  <si>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</si>
  <si>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</si>
  <si>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</si>
  <si>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</si>
  <si>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</si>
  <si>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</si>
  <si>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</si>
  <si>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</si>
  <si>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</si>
  <si>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</si>
  <si>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</si>
  <si>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</si>
  <si>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</si>
  <si>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</si>
  <si>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</si>
  <si>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</si>
  <si>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</si>
  <si>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</si>
  <si>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</si>
  <si>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</si>
  <si>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</si>
  <si>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</si>
  <si>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</si>
  <si>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</si>
  <si>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</si>
  <si>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</si>
  <si>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</si>
  <si>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</si>
  <si>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</si>
  <si>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</si>
  <si>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</si>
  <si>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</si>
  <si>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</si>
  <si>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</si>
  <si>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</si>
  <si>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</si>
  <si>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</si>
  <si>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</si>
  <si>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</si>
  <si>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</si>
  <si>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</si>
  <si>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</si>
  <si>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</si>
  <si>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</si>
  <si>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</si>
  <si>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</si>
  <si>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</si>
  <si>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</si>
  <si>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</si>
  <si>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</si>
  <si>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</si>
  <si>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</si>
  <si>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</si>
  <si>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</si>
  <si>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</si>
  <si>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</si>
  <si>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</si>
  <si>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</si>
  <si>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</si>
  <si>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</si>
  <si>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</si>
  <si>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</si>
  <si>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</si>
  <si>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</si>
  <si>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</si>
  <si>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</si>
  <si>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</si>
  <si>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</si>
  <si>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</si>
  <si>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</si>
  <si>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</si>
  <si>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</si>
  <si>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</si>
  <si>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</si>
  <si>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</si>
  <si>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</si>
  <si>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</si>
  <si>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</si>
  <si>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</si>
  <si>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</si>
  <si>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</si>
  <si>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</si>
  <si>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</si>
  <si>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</si>
  <si>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</si>
  <si>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</si>
  <si>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</si>
  <si>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</si>
  <si>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</si>
  <si>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</si>
  <si>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</si>
  <si>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</si>
  <si>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</si>
  <si>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</si>
  <si>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</si>
  <si>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</si>
  <si>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</si>
  <si>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</si>
  <si>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</si>
  <si>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</si>
  <si>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</si>
  <si>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</si>
  <si>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</si>
  <si>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</si>
  <si>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</si>
  <si>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</si>
  <si>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</si>
  <si>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</si>
  <si>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</si>
  <si>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</si>
  <si>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</si>
  <si>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</si>
  <si>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</si>
  <si>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</si>
  <si>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</si>
  <si>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</si>
  <si>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</si>
  <si>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</si>
  <si>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</si>
  <si>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</si>
  <si>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</si>
  <si>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</si>
  <si>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</si>
  <si>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</si>
  <si>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</si>
  <si>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</si>
  <si>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</si>
  <si>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</si>
  <si>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</si>
  <si>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</si>
  <si>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</si>
  <si>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</si>
  <si>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</si>
  <si>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</si>
  <si>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</si>
  <si>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</si>
  <si>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</si>
  <si>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</si>
  <si>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</si>
  <si>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</si>
  <si>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</si>
  <si>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</si>
  <si>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</si>
  <si>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</si>
  <si>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</si>
  <si>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</si>
  <si>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</si>
  <si>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</si>
  <si>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</si>
  <si>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</si>
  <si>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</si>
  <si>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</si>
  <si>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</si>
  <si>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</si>
  <si>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</si>
  <si>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</si>
  <si>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</si>
  <si>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</si>
  <si>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</si>
  <si>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</si>
  <si>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</si>
  <si>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</si>
  <si>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</si>
  <si>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</si>
  <si>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</si>
  <si>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</si>
  <si>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</si>
  <si>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</si>
  <si>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</si>
  <si>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</si>
  <si>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</si>
  <si>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</si>
  <si>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</si>
  <si>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</si>
  <si>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</si>
  <si>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</si>
  <si>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</si>
  <si>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</si>
  <si>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</si>
  <si>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</si>
  <si>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</si>
  <si>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</si>
  <si>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</si>
  <si>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</si>
  <si>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</si>
  <si>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</si>
  <si>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</si>
  <si>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</si>
  <si>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</si>
  <si>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</si>
  <si>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</si>
  <si>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</si>
  <si>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</si>
  <si>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</si>
  <si>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</si>
  <si>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</si>
  <si>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</si>
  <si>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</si>
  <si>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</si>
  <si>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</si>
  <si>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</si>
  <si>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</si>
  <si>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</si>
  <si>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</si>
  <si>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</si>
  <si>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</si>
  <si>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</si>
  <si>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</si>
  <si>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</si>
  <si>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</si>
  <si>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</si>
  <si>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</si>
  <si>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</si>
  <si>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</si>
  <si>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</si>
  <si>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</si>
  <si>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</si>
  <si>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</si>
  <si>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</si>
  <si>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</si>
  <si>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</si>
  <si>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</si>
  <si>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</si>
  <si>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</si>
  <si>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</si>
  <si>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</si>
  <si>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</si>
  <si>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</si>
  <si>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</si>
  <si>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</si>
  <si>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</si>
  <si>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</si>
  <si>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</si>
  <si>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</si>
  <si>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</si>
  <si>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</si>
  <si>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</si>
  <si>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</si>
  <si>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</si>
  <si>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</si>
  <si>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</si>
  <si>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</si>
  <si>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</si>
  <si>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</si>
  <si>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</si>
  <si>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</si>
  <si>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</si>
  <si>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</si>
  <si>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</si>
  <si>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</si>
  <si>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</si>
  <si>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</si>
  <si>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</si>
  <si>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</si>
  <si>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</si>
  <si>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</si>
  <si>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</si>
  <si>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</si>
  <si>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</si>
  <si>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</si>
  <si>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</si>
  <si>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</si>
  <si>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</si>
  <si>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</si>
  <si>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</si>
  <si>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</si>
  <si>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</si>
  <si>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</si>
  <si>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</si>
  <si>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</si>
  <si>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</si>
  <si>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</si>
  <si>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</si>
  <si>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</si>
  <si>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</si>
  <si>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</si>
  <si>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</si>
  <si>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</si>
  <si>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</si>
  <si>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</si>
  <si>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</si>
  <si>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</si>
  <si>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</si>
  <si>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</si>
  <si>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</si>
  <si>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</si>
  <si>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</si>
  <si>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</si>
  <si>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</si>
  <si>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</si>
  <si>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</si>
  <si>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</si>
  <si>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</si>
  <si>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</si>
  <si>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</si>
  <si>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</si>
  <si>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</si>
  <si>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</si>
  <si>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</si>
  <si>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</si>
  <si>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</si>
  <si>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</si>
  <si>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</si>
  <si>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</si>
  <si>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</si>
  <si>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</si>
  <si>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</si>
  <si>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</si>
  <si>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</si>
  <si>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</si>
  <si>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</si>
  <si>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</si>
  <si>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</si>
  <si>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</si>
  <si>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</si>
  <si>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</si>
  <si>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</si>
  <si>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</si>
  <si>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</si>
  <si>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</si>
  <si>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</si>
  <si>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</si>
  <si>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</si>
  <si>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</si>
  <si>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</si>
  <si>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</si>
  <si>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</si>
  <si>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</si>
  <si>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</si>
  <si>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</si>
  <si>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</si>
  <si>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</si>
  <si>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</si>
  <si>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</si>
  <si>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</si>
  <si>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</si>
  <si>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</si>
  <si>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</si>
  <si>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</si>
  <si>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</si>
  <si>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</si>
  <si>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</si>
  <si>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</si>
  <si>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</si>
  <si>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</si>
  <si>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</si>
  <si>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</si>
  <si>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</si>
  <si>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</si>
  <si>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</si>
  <si>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</si>
  <si>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</si>
  <si>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</si>
  <si>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</si>
  <si>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</si>
  <si>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</si>
  <si>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</si>
  <si>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</si>
  <si>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</si>
  <si>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</si>
  <si>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</si>
  <si>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</si>
  <si>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</si>
  <si>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</si>
  <si>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</si>
  <si>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</si>
  <si>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</si>
  <si>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</si>
  <si>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</si>
  <si>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</si>
  <si>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</si>
  <si>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</si>
  <si>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</si>
  <si>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</si>
  <si>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</si>
  <si>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</si>
  <si>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</si>
  <si>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</si>
  <si>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</si>
  <si>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</si>
  <si>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</si>
  <si>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</si>
  <si>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</si>
  <si>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</si>
  <si>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</si>
  <si>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</si>
  <si>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</si>
  <si>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</si>
  <si>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</si>
  <si>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</si>
  <si>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</si>
  <si>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</si>
  <si>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</si>
  <si>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</si>
  <si>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</si>
  <si>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</si>
  <si>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</si>
  <si>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</si>
  <si>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</si>
  <si>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</si>
  <si>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</si>
  <si>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</si>
  <si>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</si>
  <si>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</si>
  <si>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</si>
  <si>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</si>
  <si>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</si>
  <si>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</si>
  <si>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</si>
  <si>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</si>
  <si>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</si>
  <si>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</si>
  <si>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</si>
  <si>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</si>
  <si>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</si>
  <si>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</si>
  <si>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</si>
  <si>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</si>
  <si>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</si>
  <si>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</si>
  <si>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</si>
  <si>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</si>
  <si>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</si>
  <si>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</si>
  <si>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</si>
  <si>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</si>
  <si>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</si>
  <si>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</si>
  <si>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</si>
  <si>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</si>
  <si>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</si>
  <si>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</si>
  <si>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</si>
  <si>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</si>
  <si>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</si>
  <si>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</si>
  <si>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</si>
  <si>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</si>
  <si>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</si>
  <si>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</si>
  <si>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</si>
  <si>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</si>
  <si>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</si>
  <si>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</si>
  <si>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</si>
  <si>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</si>
  <si>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</si>
  <si>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</si>
  <si>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</si>
  <si>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</si>
  <si>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</si>
  <si>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</si>
  <si>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</si>
  <si>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</si>
  <si>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</si>
  <si>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</si>
  <si>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</si>
  <si>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</si>
  <si>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</si>
  <si>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</si>
  <si>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</si>
  <si>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</si>
  <si>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</si>
  <si>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</si>
  <si>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</si>
  <si>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</si>
  <si>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</si>
  <si>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</si>
  <si>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</si>
  <si>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</si>
  <si>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</si>
  <si>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</si>
  <si>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</si>
  <si>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</si>
  <si>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</si>
  <si>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</si>
  <si>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</si>
  <si>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</si>
  <si>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</si>
  <si>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</si>
  <si>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</si>
  <si>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</si>
  <si>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</si>
  <si>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</si>
  <si>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</si>
  <si>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</si>
  <si>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</si>
  <si>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</si>
  <si>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</si>
  <si>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</si>
  <si>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</si>
  <si>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</si>
  <si>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</si>
  <si>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</si>
  <si>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</si>
  <si>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</si>
  <si>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</si>
  <si>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</si>
  <si>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</si>
  <si>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</si>
  <si>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</si>
  <si>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</si>
  <si>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</si>
  <si>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</si>
  <si>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</si>
  <si>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</si>
  <si>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</si>
  <si>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</si>
  <si>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</si>
  <si>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</si>
  <si>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</si>
  <si>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</si>
  <si>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</si>
  <si>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</si>
  <si>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</si>
  <si>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</si>
  <si>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</si>
  <si>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</si>
  <si>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</si>
  <si>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</si>
  <si>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</si>
  <si>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</si>
  <si>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</si>
  <si>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</si>
  <si>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</si>
  <si>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</si>
  <si>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</si>
  <si>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</si>
  <si>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</si>
  <si>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</si>
  <si>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</si>
  <si>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</si>
  <si>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</si>
  <si>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</si>
  <si>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</si>
  <si>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</si>
  <si>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</si>
  <si>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</si>
  <si>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</si>
  <si>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</si>
  <si>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</si>
  <si>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</si>
  <si>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</si>
  <si>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</si>
  <si>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</si>
  <si>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</si>
  <si>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</si>
  <si>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</si>
  <si>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</si>
  <si>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</si>
  <si>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</si>
  <si>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</si>
  <si>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</si>
  <si>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</si>
  <si>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</si>
  <si>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</si>
  <si>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</si>
  <si>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</si>
  <si>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</si>
  <si>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</si>
  <si>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</si>
  <si>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</si>
  <si>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</si>
  <si>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</si>
  <si>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</si>
  <si>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</si>
  <si>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</si>
  <si>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</si>
  <si>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</si>
  <si>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</si>
  <si>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</si>
  <si>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</si>
  <si>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</si>
  <si>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</si>
  <si>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</si>
  <si>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</si>
  <si>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</si>
  <si>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</si>
  <si>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</si>
  <si>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</si>
  <si>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</si>
  <si>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</si>
  <si>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</si>
  <si>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</si>
  <si>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</si>
  <si>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</si>
  <si>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</si>
  <si>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</si>
  <si>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</si>
  <si>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</si>
  <si>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</si>
  <si>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</si>
  <si>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</si>
  <si>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</si>
  <si>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</si>
  <si>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</si>
  <si>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</si>
  <si>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</si>
  <si>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</si>
  <si>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</si>
  <si>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</si>
  <si>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</si>
  <si>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</si>
  <si>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</si>
  <si>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</si>
  <si>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</si>
  <si>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</si>
  <si>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</si>
  <si>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</si>
  <si>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</si>
  <si>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</si>
  <si>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</si>
  <si>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</si>
  <si>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</si>
  <si>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</si>
  <si>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</si>
  <si>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</si>
  <si>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</si>
  <si>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</si>
  <si>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</si>
  <si>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</si>
  <si>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</si>
  <si>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</si>
  <si>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</si>
  <si>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</si>
  <si>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</si>
  <si>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</si>
  <si>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</si>
  <si>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</si>
  <si>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</si>
  <si>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</si>
  <si>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</si>
  <si>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</si>
  <si>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</si>
  <si>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</si>
  <si>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</si>
  <si>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</si>
  <si>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</si>
  <si>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</si>
  <si>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</si>
  <si>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</si>
  <si>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</si>
  <si>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</si>
  <si>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</si>
  <si>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</si>
  <si>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</si>
  <si>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</si>
  <si>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</si>
  <si>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</si>
  <si>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</si>
  <si>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</si>
  <si>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</si>
  <si>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</si>
  <si>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</si>
  <si>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</si>
  <si>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</si>
  <si>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</si>
  <si>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</si>
  <si>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</si>
  <si>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</si>
  <si>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</si>
  <si>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</si>
  <si>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</si>
  <si>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</si>
  <si>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</si>
  <si>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</si>
  <si>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</si>
  <si>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</si>
  <si>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</si>
  <si>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</si>
  <si>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</si>
  <si>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</si>
  <si>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</si>
  <si>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</si>
  <si>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</si>
  <si>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</si>
  <si>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</si>
  <si>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</si>
  <si>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</si>
  <si>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</si>
  <si>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</si>
  <si>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</si>
  <si>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</si>
  <si>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</si>
  <si>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</si>
  <si>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</si>
  <si>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</si>
  <si>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</si>
  <si>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</si>
  <si>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</si>
  <si>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</si>
  <si>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</si>
  <si>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</si>
  <si>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</si>
  <si>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</si>
  <si>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</si>
  <si>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</si>
  <si>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</si>
  <si>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</si>
  <si>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</si>
  <si>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</si>
  <si>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</si>
  <si>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</si>
  <si>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</si>
  <si>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</si>
  <si>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</si>
  <si>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</si>
  <si>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</si>
  <si>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</si>
  <si>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</si>
  <si>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</si>
  <si>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</si>
  <si>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</si>
  <si>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</si>
  <si>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</si>
  <si>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</si>
  <si>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</si>
  <si>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</si>
  <si>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</si>
  <si>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</si>
  <si>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</si>
  <si>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</si>
  <si>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</si>
  <si>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</si>
  <si>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</si>
  <si>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</si>
  <si>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</si>
  <si>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</si>
  <si>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</si>
  <si>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</si>
  <si>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</si>
  <si>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</si>
  <si>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</si>
  <si>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</si>
  <si>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</si>
  <si>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</si>
  <si>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</si>
  <si>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</si>
  <si>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</si>
  <si>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</si>
  <si>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</si>
  <si>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</si>
  <si>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</si>
  <si>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</si>
  <si>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</si>
  <si>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</si>
  <si>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</si>
  <si>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</si>
  <si>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</si>
  <si>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</si>
  <si>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</si>
  <si>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</si>
  <si>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</si>
  <si>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</si>
  <si>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</si>
  <si>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</si>
  <si>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</si>
  <si>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</si>
  <si>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</si>
  <si>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</si>
  <si>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</si>
  <si>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</si>
  <si>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</si>
  <si>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</si>
  <si>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</si>
  <si>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</si>
  <si>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</si>
  <si>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</si>
  <si>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</si>
  <si>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</si>
  <si>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</si>
  <si>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</si>
  <si>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</si>
  <si>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</si>
  <si>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</si>
  <si>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</si>
  <si>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</si>
  <si>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</si>
  <si>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</si>
  <si>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</si>
  <si>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</si>
  <si>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</si>
  <si>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</si>
  <si>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</si>
  <si>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</si>
  <si>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</si>
  <si>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</si>
  <si>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</si>
  <si>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</si>
  <si>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</si>
  <si>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</si>
  <si>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</si>
  <si>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</si>
  <si>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</si>
  <si>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</si>
  <si>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</si>
  <si>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</si>
  <si>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</si>
  <si>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</si>
  <si>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</si>
  <si>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</si>
  <si>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</si>
  <si>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</si>
  <si>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</si>
  <si>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</si>
  <si>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</si>
  <si>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</si>
  <si>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</si>
  <si>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</si>
  <si>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</si>
  <si>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</si>
  <si>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</si>
  <si>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</si>
  <si>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</si>
  <si>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</si>
  <si>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</si>
  <si>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</si>
  <si>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</si>
  <si>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</si>
  <si>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</si>
  <si>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</si>
  <si>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</si>
  <si>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</si>
  <si>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</si>
  <si>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</si>
  <si>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</si>
  <si>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</si>
  <si>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</si>
  <si>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</si>
  <si>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</si>
  <si>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</si>
  <si>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</si>
  <si>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</si>
  <si>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</si>
  <si>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</si>
  <si>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</si>
  <si>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</si>
  <si>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</si>
  <si>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</si>
  <si>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</si>
  <si>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</si>
  <si>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</si>
  <si>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</si>
  <si>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</si>
  <si>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</si>
  <si>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</si>
  <si>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</si>
  <si>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</si>
  <si>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</si>
  <si>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</si>
  <si>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</si>
  <si>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</si>
  <si>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</si>
  <si>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</si>
  <si>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</si>
  <si>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</si>
  <si>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</si>
  <si>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</si>
  <si>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</si>
  <si>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</si>
  <si>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</si>
  <si>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</si>
  <si>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</si>
  <si>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</si>
  <si>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</si>
  <si>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</si>
  <si>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</si>
  <si>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</si>
  <si>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</si>
  <si>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</si>
  <si>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</si>
  <si>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</si>
  <si>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</si>
  <si>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</si>
  <si>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</si>
  <si>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</si>
  <si>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</si>
  <si>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</si>
  <si>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</si>
  <si>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</si>
  <si>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</si>
  <si>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</si>
  <si>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</si>
  <si>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</si>
  <si>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</si>
  <si>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</si>
  <si>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</si>
  <si>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</si>
  <si>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</si>
  <si>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</si>
  <si>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</si>
  <si>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</si>
  <si>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</si>
  <si>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</si>
  <si>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</si>
  <si>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</si>
  <si>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</si>
  <si>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</si>
  <si>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</si>
  <si>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</si>
  <si>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</si>
  <si>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</si>
  <si>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</si>
  <si>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</si>
  <si>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</si>
  <si>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</si>
  <si>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</si>
  <si>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</si>
  <si>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</si>
  <si>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</si>
  <si>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</si>
  <si>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</si>
  <si>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</si>
  <si>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</si>
  <si>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</si>
  <si>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</si>
  <si>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</si>
  <si>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</si>
  <si>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</si>
  <si>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</si>
  <si>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</si>
  <si>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</si>
  <si>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</si>
  <si>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</si>
  <si>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</si>
  <si>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</si>
  <si>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</si>
  <si>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</si>
  <si>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</si>
  <si>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</si>
  <si>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</si>
  <si>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</si>
  <si>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</si>
  <si>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</si>
  <si>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</si>
  <si>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</si>
  <si>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</si>
  <si>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</si>
  <si>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</si>
  <si>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</si>
  <si>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</si>
  <si>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</si>
  <si>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</si>
  <si>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</si>
  <si>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</si>
  <si>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</si>
  <si>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</si>
  <si>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</si>
  <si>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</si>
  <si>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</si>
  <si>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</si>
  <si>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</si>
  <si>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</si>
  <si>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</si>
  <si>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</si>
  <si>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</si>
  <si>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</si>
  <si>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</si>
  <si>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</si>
  <si>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</si>
  <si>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</si>
  <si>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</si>
  <si>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</si>
  <si>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</si>
  <si>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</si>
  <si>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</si>
  <si>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</si>
  <si>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</si>
  <si>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</si>
  <si>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</si>
  <si>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</si>
  <si>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</si>
  <si>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</si>
  <si>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</si>
  <si>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</si>
  <si>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</si>
  <si>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</si>
  <si>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</si>
  <si>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</si>
  <si>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</si>
  <si>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</si>
  <si>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</si>
  <si>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</si>
  <si>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</si>
  <si>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</si>
  <si>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</si>
  <si>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</si>
  <si>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</si>
  <si>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</si>
  <si>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</si>
  <si>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</si>
  <si>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</si>
  <si>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</si>
  <si>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</si>
  <si>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</si>
  <si>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</si>
  <si>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</si>
  <si>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</si>
  <si>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</si>
  <si>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</si>
  <si>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</si>
  <si>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</si>
  <si>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</si>
  <si>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</si>
  <si>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</si>
  <si>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</si>
  <si>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</si>
  <si>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</si>
  <si>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</si>
  <si>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</si>
  <si>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</si>
  <si>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</si>
  <si>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</si>
  <si>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</si>
  <si>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</si>
  <si>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</si>
  <si>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</si>
  <si>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</si>
  <si>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</si>
  <si>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</si>
  <si>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</si>
  <si>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</si>
  <si>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</si>
  <si>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</si>
  <si>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</si>
  <si>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</si>
  <si>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</si>
  <si>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</si>
  <si>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</si>
  <si>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</si>
  <si>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</si>
  <si>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</si>
  <si>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</si>
  <si>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</si>
  <si>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</si>
  <si>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</si>
  <si>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</si>
  <si>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</si>
  <si>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</si>
  <si>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</si>
  <si>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</si>
  <si>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</si>
  <si>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</si>
  <si>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</si>
  <si>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</si>
  <si>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</si>
  <si>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</si>
  <si>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</si>
  <si>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</si>
  <si>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</si>
  <si>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</si>
  <si>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</si>
  <si>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</si>
  <si>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</si>
  <si>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</si>
  <si>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</si>
  <si>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</si>
  <si>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</si>
  <si>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</si>
  <si>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</si>
  <si>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</si>
  <si>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</si>
  <si>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</si>
  <si>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</si>
  <si>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</si>
  <si>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</si>
  <si>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</si>
  <si>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</si>
  <si>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</si>
  <si>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</si>
  <si>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</si>
  <si>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</si>
  <si>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</si>
  <si>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</si>
  <si>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</si>
  <si>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</si>
  <si>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</si>
  <si>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</si>
  <si>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</si>
  <si>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</si>
  <si>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</si>
  <si>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</si>
  <si>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</si>
  <si>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</si>
  <si>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</si>
  <si>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</si>
  <si>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</si>
  <si>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</si>
  <si>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</si>
  <si>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</si>
  <si>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</si>
  <si>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</si>
  <si>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</si>
  <si>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</si>
  <si>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</si>
  <si>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</si>
  <si>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</si>
  <si>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</si>
  <si>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</si>
  <si>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</si>
  <si>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</si>
  <si>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</si>
  <si>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</si>
  <si>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</si>
  <si>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</si>
  <si>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</si>
  <si>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</si>
  <si>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</si>
  <si>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</si>
  <si>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</si>
  <si>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</si>
  <si>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</si>
  <si>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</si>
  <si>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</si>
  <si>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</si>
  <si>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</si>
  <si>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</si>
  <si>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</si>
  <si>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</si>
  <si>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</si>
  <si>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</si>
  <si>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</si>
  <si>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</si>
  <si>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</si>
  <si>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</si>
  <si>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</si>
  <si>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</si>
  <si>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</si>
  <si>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</si>
  <si>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</si>
  <si>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</si>
  <si>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</si>
  <si>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</si>
  <si>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</si>
  <si>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</si>
  <si>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</si>
  <si>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</si>
  <si>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</si>
  <si>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</si>
  <si>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</si>
  <si>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</si>
  <si>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</si>
  <si>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</si>
  <si>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</si>
  <si>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</si>
  <si>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</si>
  <si>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</si>
  <si>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</si>
  <si>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</si>
  <si>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</si>
  <si>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</si>
  <si>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</si>
  <si>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</si>
  <si>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</si>
  <si>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</si>
  <si>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</si>
  <si>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</si>
  <si>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</si>
  <si>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</si>
  <si>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</si>
  <si>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</si>
  <si>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</si>
  <si>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</si>
  <si>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</si>
  <si>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</si>
  <si>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</si>
  <si>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</si>
  <si>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</si>
  <si>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</si>
  <si>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</si>
  <si>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</si>
  <si>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</si>
  <si>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</si>
  <si>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</si>
  <si>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</si>
  <si>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</si>
  <si>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</si>
  <si>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</si>
  <si>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</si>
  <si>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</si>
  <si>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</si>
  <si>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</si>
  <si>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</si>
  <si>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</si>
  <si>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</si>
  <si>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</si>
  <si>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</si>
  <si>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</si>
  <si>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</si>
  <si>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</si>
  <si>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</si>
  <si>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</si>
  <si>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</si>
  <si>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</si>
  <si>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</si>
  <si>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</si>
  <si>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</si>
  <si>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</si>
  <si>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</si>
  <si>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</si>
  <si>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</si>
  <si>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</si>
  <si>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</si>
  <si>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</si>
  <si>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</si>
  <si>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</si>
  <si>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</si>
  <si>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</si>
  <si>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</si>
  <si>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</si>
  <si>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</si>
  <si>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</si>
  <si>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</si>
  <si>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</si>
  <si>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</si>
  <si>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</si>
  <si>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</si>
  <si>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</si>
  <si>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</si>
  <si>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</si>
  <si>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</si>
  <si>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</si>
  <si>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</si>
  <si>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</si>
  <si>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</si>
  <si>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</si>
  <si>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</si>
  <si>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</si>
  <si>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</si>
  <si>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</si>
  <si>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</si>
  <si>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</si>
  <si>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</si>
  <si>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</si>
  <si>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</si>
  <si>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</si>
  <si>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</si>
  <si>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</si>
  <si>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</si>
  <si>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</si>
  <si>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</si>
  <si>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</si>
  <si>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</si>
  <si>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</si>
  <si>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</si>
  <si>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</si>
  <si>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</si>
  <si>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</si>
  <si>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</si>
  <si>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</si>
  <si>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</si>
  <si>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</si>
  <si>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</si>
  <si>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</si>
  <si>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</si>
  <si>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</si>
  <si>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</si>
  <si>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</si>
  <si>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</si>
  <si>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</si>
  <si>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</si>
  <si>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</si>
  <si>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</si>
  <si>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</si>
  <si>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</si>
  <si>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</si>
  <si>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</si>
  <si>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</si>
  <si>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</si>
  <si>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</si>
  <si>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</si>
  <si>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</si>
  <si>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</si>
  <si>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</si>
  <si>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</si>
  <si>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</si>
  <si>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</si>
  <si>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</si>
  <si>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</si>
  <si>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</si>
  <si>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</si>
  <si>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</si>
  <si>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</si>
  <si>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</si>
  <si>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</si>
  <si>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</si>
  <si>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</si>
  <si>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</si>
  <si>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</si>
  <si>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</si>
  <si>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</si>
  <si>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</si>
  <si>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</si>
  <si>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</si>
  <si>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</si>
  <si>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</si>
  <si>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</si>
  <si>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</si>
  <si>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</si>
  <si>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</si>
  <si>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</si>
  <si>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</si>
  <si>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</si>
  <si>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</si>
  <si>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</si>
  <si>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</si>
  <si>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</si>
  <si>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</si>
  <si>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</si>
  <si>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</si>
  <si>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</si>
  <si>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</si>
  <si>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</si>
  <si>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</si>
  <si>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</si>
  <si>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</si>
  <si>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</si>
  <si>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</si>
  <si>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</si>
  <si>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</si>
  <si>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</si>
  <si>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</si>
  <si>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</si>
  <si>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</si>
  <si>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</si>
  <si>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</si>
  <si>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</si>
  <si>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</si>
  <si>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</si>
  <si>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</si>
  <si>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</si>
  <si>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</si>
  <si>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</si>
  <si>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</si>
  <si>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</si>
  <si>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</si>
  <si>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</si>
  <si>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</si>
  <si>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</si>
  <si>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</si>
  <si>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</si>
  <si>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</si>
  <si>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</si>
  <si>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</si>
  <si>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</si>
  <si>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</si>
  <si>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</si>
  <si>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</si>
  <si>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</si>
  <si>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</si>
  <si>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</si>
  <si>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</si>
  <si>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</si>
  <si>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</si>
  <si>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</si>
  <si>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</si>
  <si>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</si>
  <si>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</si>
  <si>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</si>
  <si>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</si>
  <si>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</si>
  <si>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</si>
  <si>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</si>
  <si>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</si>
  <si>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</si>
  <si>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</si>
  <si>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</si>
  <si>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</si>
  <si>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</si>
  <si>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</si>
  <si>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</si>
  <si>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</si>
  <si>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</si>
  <si>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</si>
  <si>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</si>
  <si>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</si>
  <si>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</si>
  <si>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</si>
  <si>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</si>
  <si>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</si>
  <si>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</si>
  <si>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</si>
  <si>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</si>
  <si>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</si>
  <si>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</si>
  <si>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</si>
  <si>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</si>
  <si>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</si>
  <si>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</si>
  <si>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</si>
  <si>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</si>
  <si>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</si>
  <si>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</si>
  <si>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</si>
  <si>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</si>
  <si>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</si>
  <si>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</si>
  <si>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</si>
  <si>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</si>
  <si>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</si>
  <si>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</si>
  <si>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</si>
  <si>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</si>
  <si>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</si>
  <si>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</si>
  <si>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</si>
  <si>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</si>
  <si>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</si>
  <si>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</si>
  <si>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</si>
  <si>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</si>
  <si>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</si>
  <si>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</si>
  <si>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</si>
  <si>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</si>
  <si>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</si>
  <si>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</si>
  <si>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</si>
  <si>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</si>
  <si>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</si>
  <si>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</si>
  <si>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</si>
  <si>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</si>
  <si>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</si>
  <si>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</si>
  <si>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</si>
  <si>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</si>
  <si>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</si>
  <si>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</si>
  <si>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</si>
  <si>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</si>
  <si>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</si>
  <si>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</si>
  <si>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</si>
  <si>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</si>
  <si>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</si>
  <si>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</si>
  <si>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</si>
  <si>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</si>
  <si>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</si>
  <si>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</si>
  <si>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</si>
  <si>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</si>
  <si>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</si>
  <si>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</si>
  <si>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</si>
  <si>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</si>
  <si>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</si>
  <si>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</si>
  <si>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</si>
  <si>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</si>
  <si>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</si>
  <si>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</si>
  <si>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</si>
  <si>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</si>
  <si>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</si>
  <si>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</si>
  <si>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</si>
  <si>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</si>
  <si>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</si>
  <si>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</si>
  <si>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</si>
  <si>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</si>
  <si>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</si>
  <si>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</si>
  <si>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</si>
  <si>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</si>
  <si>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</si>
  <si>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</si>
  <si>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</si>
  <si>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</si>
  <si>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</si>
  <si>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</si>
  <si>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</si>
  <si>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</si>
  <si>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</si>
  <si>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</si>
  <si>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</si>
  <si>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</si>
  <si>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</si>
  <si>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</si>
  <si>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</si>
  <si>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</si>
  <si>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</si>
  <si>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</si>
  <si>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</si>
  <si>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</si>
  <si>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</si>
  <si>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</si>
  <si>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</si>
  <si>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</si>
  <si>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</si>
  <si>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</si>
  <si>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</si>
  <si>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</si>
  <si>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</si>
  <si>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</si>
  <si>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</si>
  <si>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</si>
  <si>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</si>
  <si>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</si>
  <si>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</si>
  <si>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</si>
  <si>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</si>
  <si>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</si>
  <si>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</si>
  <si>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</si>
  <si>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</si>
  <si>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</si>
  <si>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</si>
  <si>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</si>
  <si>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</si>
  <si>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</si>
  <si>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</si>
  <si>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</si>
  <si>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</si>
  <si>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</si>
  <si>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</si>
  <si>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</si>
  <si>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</si>
  <si>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</si>
  <si>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</si>
  <si>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</si>
  <si>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</si>
  <si>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</si>
  <si>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</si>
  <si>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</si>
  <si>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</si>
  <si>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</si>
  <si>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</si>
  <si>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</si>
  <si>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</si>
  <si>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</si>
  <si>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</si>
  <si>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</si>
  <si>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</si>
  <si>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</si>
  <si>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</si>
  <si>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</si>
  <si>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</si>
  <si>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</si>
  <si>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</si>
  <si>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</si>
  <si>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</si>
  <si>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</si>
  <si>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</si>
  <si>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</si>
  <si>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</si>
  <si>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</si>
  <si>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</si>
  <si>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</si>
  <si>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</si>
  <si>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</si>
  <si>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</si>
  <si>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</si>
  <si>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</si>
  <si>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</si>
  <si>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</si>
  <si>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</si>
  <si>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</si>
  <si>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</si>
  <si>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</si>
  <si>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</si>
  <si>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</si>
  <si>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</si>
  <si>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</si>
  <si>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</si>
  <si>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</si>
  <si>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</si>
  <si>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</si>
  <si>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</si>
  <si>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</si>
  <si>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</si>
  <si>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</si>
  <si>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</si>
  <si>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</si>
  <si>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</si>
  <si>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</si>
  <si>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</si>
  <si>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</si>
  <si>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</si>
  <si>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</si>
  <si>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</si>
  <si>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</si>
  <si>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</si>
  <si>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</si>
  <si>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</si>
  <si>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</si>
  <si>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</si>
  <si>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</si>
  <si>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</si>
  <si>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</si>
  <si>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</si>
  <si>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</si>
  <si>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</si>
  <si>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</si>
  <si>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</si>
  <si>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</si>
  <si>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</si>
  <si>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</si>
  <si>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</si>
  <si>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</si>
  <si>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</si>
  <si>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</si>
  <si>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</si>
  <si>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</si>
  <si>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</si>
  <si>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</si>
  <si>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</si>
  <si>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</si>
  <si>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</si>
  <si>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</si>
  <si>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</si>
  <si>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</si>
  <si>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</si>
  <si>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</si>
  <si>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</si>
  <si>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</si>
  <si>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</si>
  <si>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</si>
  <si>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</si>
  <si>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</si>
  <si>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</si>
  <si>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</si>
  <si>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</si>
  <si>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</si>
  <si>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</si>
  <si>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</si>
  <si>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</si>
  <si>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</si>
  <si>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</si>
  <si>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</si>
  <si>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</si>
  <si>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</si>
  <si>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</si>
  <si>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</si>
  <si>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</si>
  <si>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</si>
  <si>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</si>
  <si>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</si>
  <si>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</si>
  <si>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</si>
  <si>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</si>
  <si>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</si>
  <si>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</si>
  <si>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</si>
  <si>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</si>
  <si>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</si>
  <si>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</si>
  <si>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</si>
  <si>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</si>
  <si>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</si>
  <si>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</si>
  <si>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</si>
  <si>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</si>
  <si>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</si>
  <si>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</si>
  <si>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</si>
  <si>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</si>
  <si>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</si>
  <si>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</si>
  <si>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</si>
  <si>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</si>
  <si>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</si>
  <si>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</si>
  <si>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</si>
  <si>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</si>
  <si>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</si>
  <si>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</si>
  <si>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</si>
  <si>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</si>
  <si>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</si>
  <si>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</si>
  <si>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</si>
  <si>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</si>
  <si>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</si>
  <si>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</si>
  <si>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</si>
  <si>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</si>
  <si>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</si>
  <si>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</si>
  <si>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</si>
  <si>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</si>
  <si>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</si>
  <si>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</si>
  <si>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</si>
  <si>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</si>
  <si>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</si>
  <si>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</si>
  <si>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</si>
  <si>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</si>
  <si>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</si>
  <si>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</si>
  <si>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</si>
  <si>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</si>
  <si>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</si>
  <si>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</si>
  <si>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</si>
  <si>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</si>
  <si>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</si>
  <si>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</si>
  <si>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</si>
  <si>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</si>
  <si>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</si>
  <si>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</si>
  <si>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</si>
  <si>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</si>
  <si>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</si>
  <si>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</si>
  <si>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</si>
  <si>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</si>
  <si>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</si>
  <si>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</si>
  <si>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</si>
  <si>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</si>
  <si>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</si>
  <si>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</si>
  <si>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</si>
  <si>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</si>
  <si>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</si>
  <si>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</si>
  <si>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</si>
  <si>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</si>
  <si>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</si>
  <si>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</si>
  <si>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</si>
  <si>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</si>
  <si>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</si>
  <si>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</si>
  <si>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</si>
  <si>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</si>
  <si>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</si>
  <si>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</si>
  <si>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</si>
  <si>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</si>
  <si>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</si>
  <si>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</si>
  <si>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</si>
  <si>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</si>
  <si>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</si>
  <si>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</si>
  <si>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</si>
  <si>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</si>
  <si>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</si>
  <si>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</si>
  <si>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</si>
  <si>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</si>
  <si>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</si>
  <si>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</si>
  <si>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</si>
  <si>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</si>
  <si>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</si>
  <si>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</si>
  <si>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</si>
  <si>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</si>
  <si>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</si>
  <si>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</si>
  <si>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</si>
  <si>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</si>
  <si>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</si>
  <si>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</si>
  <si>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</si>
  <si>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</si>
  <si>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</si>
  <si>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</si>
  <si>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</si>
  <si>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</si>
  <si>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</si>
  <si>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</si>
  <si>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</si>
  <si>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</si>
  <si>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</si>
  <si>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</si>
  <si>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</si>
  <si>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</si>
  <si>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</si>
  <si>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</si>
  <si>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</si>
  <si>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</si>
  <si>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</si>
  <si>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</si>
  <si>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</si>
  <si>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</si>
  <si>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</si>
  <si>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</si>
  <si>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</si>
  <si>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</si>
  <si>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</si>
  <si>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</si>
  <si>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</si>
  <si>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</si>
  <si>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</si>
  <si>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</si>
  <si>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</si>
  <si>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</si>
  <si>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</si>
  <si>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</si>
  <si>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</si>
  <si>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</si>
  <si>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</si>
  <si>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</si>
  <si>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</si>
  <si>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</si>
  <si>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</si>
  <si>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</si>
  <si>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</si>
  <si>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</si>
  <si>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</si>
  <si>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</si>
  <si>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</si>
  <si>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</si>
  <si>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</si>
  <si>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</si>
  <si>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</si>
  <si>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</si>
  <si>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</si>
  <si>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</si>
  <si>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</si>
  <si>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</si>
  <si>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</si>
  <si>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</si>
  <si>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</si>
  <si>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</si>
  <si>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</si>
  <si>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</si>
  <si>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</si>
  <si>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</si>
  <si>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</si>
  <si>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</si>
  <si>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</si>
  <si>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</si>
  <si>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</si>
  <si>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</si>
  <si>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</si>
  <si>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</si>
  <si>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</si>
  <si>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</si>
  <si>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</si>
  <si>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</si>
  <si>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</si>
  <si>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</si>
  <si>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</si>
  <si>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</si>
  <si>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</si>
  <si>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</si>
  <si>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</si>
  <si>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</si>
  <si>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</si>
  <si>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</si>
  <si>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</si>
  <si>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</si>
  <si>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</si>
  <si>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</si>
  <si>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</si>
  <si>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</si>
  <si>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</si>
  <si>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</si>
  <si>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</si>
  <si>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</si>
  <si>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</si>
  <si>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</si>
  <si>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</si>
  <si>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</si>
  <si>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</si>
  <si>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</si>
  <si>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</si>
  <si>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</si>
  <si>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</si>
  <si>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</si>
  <si>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</si>
  <si>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</si>
  <si>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</si>
  <si>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</si>
  <si>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</si>
  <si>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</si>
  <si>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</si>
  <si>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</si>
  <si>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</si>
  <si>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</si>
  <si>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</si>
  <si>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</si>
  <si>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</si>
  <si>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</si>
  <si>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</si>
  <si>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</si>
  <si>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</si>
  <si>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</si>
  <si>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</si>
  <si>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</si>
  <si>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</si>
  <si>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</si>
  <si>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</si>
  <si>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</si>
  <si>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</si>
  <si>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</si>
  <si>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</si>
  <si>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</si>
  <si>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</si>
  <si>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</si>
  <si>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</si>
  <si>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</si>
  <si>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</si>
  <si>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</si>
  <si>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</si>
  <si>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</si>
  <si>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</si>
  <si>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</si>
  <si>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</si>
  <si>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</si>
  <si>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</si>
  <si>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</si>
  <si>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</si>
  <si>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</si>
  <si>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</si>
  <si>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</si>
  <si>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</si>
  <si>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</si>
  <si>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</si>
  <si>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</si>
  <si>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</si>
  <si>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</si>
  <si>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</si>
  <si>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</si>
  <si>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</si>
  <si>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</si>
  <si>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</si>
  <si>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</si>
  <si>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</si>
  <si>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</si>
  <si>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</si>
  <si>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</si>
  <si>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</si>
  <si>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</si>
  <si>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</si>
  <si>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</si>
  <si>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</si>
  <si>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</si>
  <si>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</si>
  <si>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</si>
  <si>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</si>
  <si>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</si>
  <si>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</si>
  <si>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</si>
  <si>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</si>
  <si>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</si>
  <si>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</si>
  <si>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</si>
  <si>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</si>
  <si>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</si>
  <si>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</si>
  <si>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</si>
  <si>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</si>
  <si>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</si>
  <si>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</si>
  <si>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</si>
  <si>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</si>
  <si>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</si>
  <si>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</si>
  <si>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</si>
  <si>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</si>
  <si>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</si>
  <si>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</si>
  <si>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</si>
  <si>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</si>
  <si>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</si>
  <si>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</si>
  <si>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</si>
  <si>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</si>
  <si>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</si>
  <si>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</si>
  <si>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</si>
  <si>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</si>
  <si>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</si>
  <si>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</si>
  <si>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</si>
  <si>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</si>
  <si>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</si>
  <si>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</si>
  <si>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</si>
  <si>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</si>
  <si>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</si>
  <si>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</si>
  <si>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</si>
  <si>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</si>
  <si>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</si>
  <si>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</si>
  <si>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</si>
  <si>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</si>
  <si>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</si>
  <si>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</si>
  <si>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</si>
  <si>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</si>
  <si>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</si>
  <si>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</si>
  <si>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</si>
  <si>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</si>
  <si>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</si>
  <si>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</si>
  <si>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</si>
  <si>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</si>
  <si>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</si>
  <si>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</si>
  <si>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</si>
  <si>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</si>
  <si>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</si>
  <si>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</si>
  <si>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</si>
  <si>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</si>
  <si>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</si>
  <si>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</si>
  <si>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</si>
  <si>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</si>
  <si>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</si>
  <si>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</si>
  <si>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</si>
  <si>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</si>
  <si>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</si>
  <si>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</si>
  <si>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</si>
  <si>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</si>
  <si>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</si>
  <si>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</si>
  <si>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</si>
  <si>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</si>
  <si>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</si>
  <si>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</si>
  <si>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</si>
  <si>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</si>
  <si>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</si>
  <si>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</si>
  <si>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</si>
  <si>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</si>
  <si>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</si>
  <si>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</si>
  <si>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</si>
  <si>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</si>
  <si>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</si>
  <si>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</si>
  <si>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</si>
  <si>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</si>
  <si>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</si>
  <si>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</si>
  <si>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</si>
  <si>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</si>
  <si>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</si>
  <si>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</si>
  <si>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</si>
  <si>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</si>
  <si>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</si>
  <si>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</si>
  <si>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</si>
  <si>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</si>
  <si>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</si>
  <si>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</si>
  <si>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</si>
  <si>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</si>
  <si>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</si>
  <si>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</si>
  <si>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</si>
  <si>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</si>
  <si>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</si>
  <si>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</si>
  <si>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</si>
  <si>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</si>
  <si>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</si>
  <si>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</si>
  <si>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</si>
  <si>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</si>
  <si>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</si>
  <si>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</si>
  <si>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</si>
  <si>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</si>
  <si>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</si>
  <si>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</si>
  <si>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</si>
  <si>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</si>
  <si>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</si>
  <si>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</si>
  <si>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</si>
  <si>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</si>
  <si>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</si>
  <si>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</si>
  <si>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</si>
  <si>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</si>
  <si>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</si>
  <si>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</si>
  <si>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</si>
  <si>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</si>
  <si>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</si>
  <si>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</si>
  <si>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</si>
  <si>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</si>
  <si>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</si>
  <si>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</si>
  <si>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</si>
  <si>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</si>
  <si>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</si>
  <si>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</si>
  <si>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</si>
  <si>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</si>
  <si>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</si>
  <si>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</si>
  <si>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</si>
  <si>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</si>
  <si>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</si>
  <si>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</si>
  <si>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</si>
  <si>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</si>
  <si>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</si>
  <si>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</si>
  <si>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</si>
  <si>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</si>
  <si>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</si>
  <si>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</si>
  <si>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</si>
  <si>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</si>
  <si>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</si>
  <si>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</si>
  <si>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</si>
  <si>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</si>
  <si>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</si>
  <si>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</si>
  <si>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</si>
  <si>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</si>
  <si>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</si>
  <si>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</si>
  <si>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</si>
  <si>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</si>
  <si>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</si>
  <si>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</si>
  <si>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</si>
  <si>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</si>
  <si>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</si>
  <si>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</si>
  <si>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</si>
  <si>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</si>
  <si>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</si>
  <si>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</si>
  <si>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</si>
  <si>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</si>
  <si>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</si>
  <si>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</si>
  <si>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</si>
  <si>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</si>
  <si>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</si>
  <si>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</si>
  <si>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</si>
  <si>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</si>
  <si>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</si>
  <si>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</si>
  <si>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</si>
  <si>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</si>
  <si>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</si>
  <si>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</si>
  <si>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</si>
  <si>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</si>
  <si>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</si>
  <si>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</si>
  <si>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</si>
  <si>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</si>
  <si>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</si>
  <si>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</si>
  <si>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</si>
  <si>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</si>
  <si>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</si>
  <si>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</si>
  <si>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</si>
  <si>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</si>
  <si>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</si>
  <si>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</si>
  <si>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</si>
  <si>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</si>
  <si>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</si>
  <si>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</si>
  <si>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</si>
  <si>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</si>
  <si>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</si>
  <si>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</si>
  <si>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</si>
  <si>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</si>
  <si>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</si>
  <si>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</si>
  <si>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</si>
  <si>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</si>
  <si>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</si>
  <si>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</si>
  <si>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</si>
  <si>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</si>
  <si>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</si>
  <si>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</si>
  <si>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</si>
  <si>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</si>
  <si>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</si>
  <si>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</si>
  <si>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</si>
  <si>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</si>
  <si>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</si>
  <si>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</si>
  <si>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</si>
  <si>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</si>
  <si>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</si>
  <si>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</si>
  <si>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</si>
  <si>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</si>
  <si>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</si>
  <si>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</si>
  <si>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</si>
  <si>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</si>
  <si>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</si>
  <si>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</si>
  <si>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</si>
  <si>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</si>
  <si>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</si>
  <si>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</si>
  <si>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</si>
  <si>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</si>
  <si>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</si>
  <si>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</si>
  <si>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</si>
  <si>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</si>
  <si>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</si>
  <si>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</si>
  <si>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</si>
  <si>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</si>
  <si>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</si>
  <si>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</si>
  <si>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</si>
  <si>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</si>
  <si>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</si>
  <si>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</si>
  <si>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</si>
  <si>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</si>
  <si>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</si>
  <si>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</si>
  <si>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</si>
  <si>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</si>
  <si>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</si>
  <si>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</si>
  <si>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</si>
  <si>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</si>
  <si>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</si>
  <si>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</si>
  <si>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</si>
  <si>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</si>
  <si>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</si>
  <si>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</si>
  <si>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</si>
  <si>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</si>
  <si>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</si>
  <si>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</si>
  <si>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</si>
  <si>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</si>
  <si>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</si>
  <si>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</si>
  <si>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</si>
  <si>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</si>
  <si>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</si>
  <si>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</si>
  <si>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</si>
  <si>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</si>
  <si>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</si>
  <si>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</si>
  <si>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</si>
  <si>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</si>
  <si>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</si>
  <si>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</si>
  <si>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</si>
  <si>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</si>
  <si>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</si>
  <si>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</si>
  <si>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</si>
  <si>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</si>
  <si>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</si>
  <si>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</si>
  <si>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</si>
  <si>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</si>
  <si>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</si>
  <si>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</si>
  <si>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</si>
  <si>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</si>
  <si>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</si>
  <si>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</si>
  <si>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</si>
  <si>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</si>
  <si>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</si>
  <si>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</si>
  <si>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</si>
  <si>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</si>
  <si>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</si>
  <si>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</si>
  <si>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</si>
  <si>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</si>
  <si>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</si>
  <si>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</si>
  <si>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</si>
  <si>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</si>
  <si>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</si>
  <si>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</si>
  <si>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</si>
  <si>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</si>
  <si>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</si>
  <si>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</si>
  <si>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</si>
  <si>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</si>
  <si>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</si>
  <si>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</si>
  <si>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</si>
  <si>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</si>
  <si>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</si>
  <si>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</si>
  <si>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</si>
  <si>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</si>
  <si>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</si>
  <si>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</si>
  <si>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</si>
  <si>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</si>
  <si>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</si>
  <si>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</si>
  <si>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</si>
  <si>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</si>
  <si>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</si>
  <si>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</si>
  <si>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</si>
  <si>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</si>
  <si>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</si>
  <si>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</si>
  <si>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</si>
  <si>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</si>
  <si>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</si>
  <si>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</si>
  <si>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</si>
  <si>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</si>
  <si>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</si>
  <si>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</si>
  <si>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</si>
  <si>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</si>
  <si>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</si>
  <si>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</si>
  <si>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</si>
  <si>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</si>
  <si>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</si>
  <si>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</si>
  <si>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</si>
  <si>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</si>
  <si>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</si>
  <si>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</si>
  <si>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</si>
  <si>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</si>
  <si>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</si>
  <si>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</si>
  <si>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</si>
  <si>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</si>
  <si>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</si>
  <si>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</si>
  <si>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</si>
  <si>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</si>
  <si>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</si>
  <si>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</si>
  <si>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</si>
  <si>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</si>
  <si>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</si>
  <si>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</si>
  <si>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</si>
  <si>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</si>
  <si>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</si>
  <si>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</si>
  <si>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</si>
  <si>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</si>
  <si>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</si>
  <si>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</si>
  <si>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</si>
  <si>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</si>
  <si>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</si>
  <si>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</si>
  <si>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</si>
  <si>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</si>
  <si>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</si>
  <si>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</si>
  <si>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</si>
  <si>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</si>
  <si>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</si>
  <si>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</si>
  <si>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</si>
  <si>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</si>
  <si>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</si>
  <si>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</si>
  <si>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</si>
  <si>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</si>
  <si>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</si>
  <si>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</si>
  <si>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</si>
  <si>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</si>
  <si>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</si>
  <si>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</si>
  <si>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</si>
  <si>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</si>
  <si>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</si>
  <si>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</si>
  <si>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</si>
  <si>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</si>
  <si>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</si>
  <si>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</si>
  <si>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</si>
  <si>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</si>
  <si>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</si>
  <si>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</si>
  <si>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</si>
  <si>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</si>
  <si>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</si>
  <si>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</si>
  <si>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</si>
  <si>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</si>
  <si>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</si>
  <si>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</si>
  <si>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</si>
  <si>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</si>
  <si>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</si>
  <si>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</si>
  <si>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</si>
  <si>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</si>
  <si>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</si>
  <si>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</si>
  <si>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</si>
  <si>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</si>
  <si>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</si>
  <si>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</si>
  <si>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</si>
  <si>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</si>
  <si>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</si>
  <si>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</si>
  <si>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</si>
  <si>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</si>
  <si>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</si>
  <si>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</si>
  <si>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</si>
  <si>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</si>
  <si>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</si>
  <si>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</si>
  <si>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</si>
  <si>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</si>
  <si>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</si>
  <si>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</si>
  <si>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</si>
  <si>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</si>
  <si>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</si>
  <si>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</si>
  <si>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</si>
  <si>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</si>
  <si>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</si>
  <si>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</si>
  <si>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</si>
  <si>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</si>
  <si>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</si>
  <si>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</si>
  <si>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</si>
  <si>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</si>
  <si>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</si>
  <si>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</si>
  <si>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</si>
  <si>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</si>
  <si>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</si>
  <si>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</si>
  <si>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</si>
  <si>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</si>
  <si>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</si>
  <si>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</si>
  <si>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</si>
  <si>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</si>
  <si>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</si>
  <si>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</si>
  <si>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</si>
  <si>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</si>
  <si>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</si>
  <si>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</si>
  <si>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</si>
  <si>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</si>
  <si>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</si>
  <si>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</si>
  <si>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</si>
  <si>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</si>
  <si>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</si>
  <si>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</si>
  <si>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</si>
  <si>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</si>
  <si>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</si>
  <si>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</si>
  <si>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</si>
  <si>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</si>
  <si>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</si>
  <si>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</si>
  <si>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</si>
  <si>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</si>
  <si>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</si>
  <si>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</si>
  <si>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</si>
  <si>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</si>
  <si>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</si>
  <si>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</si>
  <si>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</si>
  <si>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</si>
  <si>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</si>
  <si>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</si>
  <si>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</si>
  <si>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</si>
  <si>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</si>
  <si>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</si>
  <si>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</si>
  <si>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</si>
  <si>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</si>
  <si>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</si>
  <si>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</si>
  <si>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</si>
  <si>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</si>
  <si>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</si>
  <si>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</si>
  <si>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</si>
  <si>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</si>
  <si>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</si>
  <si>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</si>
  <si>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</si>
  <si>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</si>
  <si>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</si>
  <si>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</si>
  <si>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</si>
  <si>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</si>
  <si>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</si>
  <si>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</si>
  <si>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</si>
  <si>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</si>
  <si>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</si>
  <si>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</si>
  <si>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</si>
  <si>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</si>
  <si>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</si>
  <si>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</si>
  <si>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</si>
  <si>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</si>
  <si>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</si>
  <si>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</si>
  <si>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</si>
  <si>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</si>
  <si>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</si>
  <si>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</si>
  <si>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</si>
  <si>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</si>
  <si>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</si>
  <si>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</si>
  <si>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</si>
  <si>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</si>
  <si>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</si>
  <si>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</si>
  <si>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</si>
  <si>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</si>
  <si>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</si>
  <si>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</si>
  <si>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</si>
  <si>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</si>
  <si>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</si>
  <si>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</si>
  <si>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</si>
  <si>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</si>
  <si>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</si>
  <si>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</si>
  <si>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</si>
  <si>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</si>
  <si>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</si>
  <si>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</si>
  <si>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</si>
  <si>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</si>
  <si>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</si>
  <si>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</si>
  <si>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</si>
  <si>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</si>
  <si>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</si>
  <si>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</si>
  <si>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</si>
  <si>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</si>
  <si>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</si>
  <si>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</si>
  <si>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</si>
  <si>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</si>
  <si>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</si>
  <si>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</si>
  <si>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</si>
  <si>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</si>
  <si>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</si>
  <si>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</si>
  <si>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</si>
  <si>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</si>
  <si>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</si>
  <si>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</si>
  <si>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</si>
  <si>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</si>
  <si>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</si>
  <si>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</si>
  <si>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</si>
  <si>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</si>
  <si>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</si>
  <si>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</si>
  <si>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</si>
  <si>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</si>
  <si>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</si>
  <si>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</si>
  <si>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</si>
  <si>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</si>
  <si>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</si>
  <si>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</si>
  <si>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</si>
  <si>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</si>
  <si>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</si>
  <si>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</si>
  <si>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</si>
  <si>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</si>
  <si>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</si>
  <si>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</si>
  <si>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</si>
  <si>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</si>
  <si>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</si>
  <si>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</si>
  <si>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</si>
  <si>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</si>
  <si>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</si>
  <si>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</si>
  <si>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</si>
  <si>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</si>
  <si>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</si>
  <si>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</si>
  <si>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</si>
  <si>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</si>
  <si>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</si>
  <si>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</si>
  <si>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</si>
  <si>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</si>
  <si>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</si>
  <si>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</si>
  <si>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</si>
  <si>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</si>
  <si>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</si>
  <si>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</si>
  <si>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</si>
  <si>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</si>
  <si>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</si>
  <si>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</si>
  <si>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</si>
  <si>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</si>
  <si>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</si>
  <si>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</si>
  <si>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</si>
  <si>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</si>
  <si>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</si>
  <si>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</si>
  <si>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</si>
  <si>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</si>
  <si>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</si>
  <si>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</si>
  <si>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</si>
  <si>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</si>
  <si>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</si>
  <si>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</si>
  <si>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</si>
  <si>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</si>
  <si>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</si>
  <si>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</si>
  <si>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</si>
  <si>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</si>
  <si>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</si>
  <si>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</si>
  <si>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</si>
  <si>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</si>
  <si>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</si>
  <si>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</si>
  <si>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</si>
  <si>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</si>
  <si>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</si>
  <si>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</si>
  <si>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</si>
  <si>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</si>
  <si>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</si>
  <si>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</si>
  <si>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</si>
  <si>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</si>
  <si>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</si>
  <si>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</si>
  <si>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</si>
  <si>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</si>
  <si>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</si>
  <si>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</si>
  <si>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</si>
  <si>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</si>
  <si>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</si>
  <si>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</si>
  <si>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</si>
  <si>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</si>
  <si>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</si>
  <si>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</si>
  <si>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</si>
  <si>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</si>
  <si>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</si>
  <si>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</si>
  <si>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</si>
  <si>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</si>
  <si>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</si>
  <si>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</si>
  <si>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</si>
  <si>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</si>
  <si>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</si>
  <si>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</si>
  <si>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</si>
  <si>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</si>
  <si>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</si>
  <si>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</si>
  <si>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</si>
  <si>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</si>
  <si>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</si>
  <si>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</si>
  <si>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</si>
  <si>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</si>
  <si>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</si>
  <si>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</si>
  <si>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</si>
  <si>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</si>
  <si>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</si>
  <si>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</si>
  <si>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</si>
  <si>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</si>
  <si>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</si>
  <si>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</si>
  <si>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</si>
  <si>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</si>
  <si>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</si>
  <si>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</si>
  <si>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</si>
  <si>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</si>
  <si>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</si>
  <si>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</si>
  <si>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</si>
  <si>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</si>
  <si>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</si>
  <si>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</si>
  <si>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</si>
  <si>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</si>
  <si>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</si>
  <si>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</si>
  <si>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</si>
  <si>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</si>
  <si>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</si>
  <si>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</si>
  <si>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</si>
  <si>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</si>
  <si>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</si>
  <si>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</si>
  <si>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</si>
  <si>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</si>
  <si>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</si>
  <si>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</si>
  <si>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</si>
  <si>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</si>
  <si>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</si>
  <si>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</si>
  <si>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</si>
  <si>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</si>
  <si>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</si>
  <si>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</si>
  <si>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</si>
  <si>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</si>
  <si>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</si>
  <si>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</si>
  <si>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</si>
  <si>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</si>
  <si>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</si>
  <si>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</si>
  <si>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</si>
  <si>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</si>
  <si>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</si>
  <si>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</si>
  <si>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</si>
  <si>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</si>
  <si>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</si>
  <si>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</si>
  <si>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</si>
  <si>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</si>
  <si>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</si>
  <si>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</si>
  <si>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</si>
  <si>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</si>
  <si>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</si>
  <si>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</si>
  <si>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</si>
  <si>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</si>
  <si>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</si>
  <si>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</si>
  <si>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</si>
  <si>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</si>
  <si>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</si>
  <si>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</si>
  <si>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</si>
  <si>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</si>
  <si>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</si>
  <si>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</si>
  <si>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</si>
  <si>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</si>
  <si>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</si>
  <si>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</si>
  <si>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</si>
  <si>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</si>
  <si>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</si>
  <si>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</si>
  <si>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</si>
  <si>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</si>
  <si>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</si>
  <si>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</si>
  <si>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</si>
  <si>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</si>
  <si>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</si>
  <si>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</si>
  <si>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</si>
  <si>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</si>
  <si>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</si>
  <si>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</si>
  <si>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</si>
  <si>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</si>
  <si>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</si>
  <si>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</si>
  <si>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</si>
  <si>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</si>
  <si>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</si>
  <si>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</si>
  <si>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</si>
  <si>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</si>
  <si>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</si>
  <si>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</si>
  <si>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</si>
  <si>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</si>
  <si>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</si>
  <si>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</si>
  <si>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</si>
  <si>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</si>
  <si>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</si>
  <si>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</si>
  <si>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</si>
  <si>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</si>
  <si>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</si>
  <si>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</si>
  <si>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</si>
  <si>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</si>
  <si>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</si>
  <si>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</si>
  <si>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</si>
  <si>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</si>
  <si>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</si>
  <si>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</si>
  <si>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</si>
  <si>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</si>
  <si>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</si>
  <si>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</si>
  <si>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</si>
  <si>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</si>
  <si>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</si>
  <si>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</si>
  <si>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</si>
  <si>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</si>
  <si>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</si>
  <si>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</si>
  <si>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</si>
  <si>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</si>
  <si>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</si>
  <si>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</si>
  <si>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</si>
  <si>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</si>
  <si>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</si>
  <si>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</si>
  <si>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</si>
  <si>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</si>
  <si>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</si>
  <si>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</si>
  <si>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</si>
  <si>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</si>
  <si>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</si>
  <si>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</si>
  <si>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</si>
  <si>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</si>
  <si>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</si>
  <si>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</si>
  <si>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</si>
  <si>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</si>
  <si>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</si>
  <si>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</si>
  <si>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</si>
  <si>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</si>
  <si>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</si>
  <si>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</si>
  <si>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</si>
  <si>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</si>
  <si>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</si>
  <si>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</si>
  <si>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</si>
  <si>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</si>
  <si>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</si>
  <si>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</si>
  <si>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</si>
  <si>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</si>
  <si>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</si>
  <si>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</si>
  <si>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</si>
  <si>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</si>
  <si>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</si>
  <si>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</si>
  <si>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</si>
  <si>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</si>
  <si>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</si>
  <si>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</si>
  <si>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</si>
  <si>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</si>
  <si>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</si>
  <si>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</si>
  <si>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</si>
  <si>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</si>
  <si>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</si>
  <si>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</si>
  <si>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</si>
  <si>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</si>
  <si>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</si>
  <si>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</si>
  <si>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</si>
  <si>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</si>
  <si>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</si>
  <si>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</si>
  <si>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</si>
  <si>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</si>
  <si>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</si>
  <si>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</si>
  <si>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</si>
  <si>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</si>
  <si>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</si>
  <si>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</si>
  <si>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</si>
  <si>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</si>
  <si>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</si>
  <si>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</si>
  <si>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</si>
  <si>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</si>
  <si>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</si>
  <si>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</si>
  <si>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</si>
  <si>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</si>
  <si>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</si>
  <si>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</si>
  <si>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</si>
  <si>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</si>
  <si>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</si>
  <si>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</si>
  <si>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</si>
  <si>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</si>
  <si>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</si>
  <si>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</si>
  <si>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</si>
  <si>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</si>
  <si>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</si>
  <si>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</si>
  <si>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</si>
  <si>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</si>
  <si>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</si>
  <si>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</si>
  <si>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</si>
  <si>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</si>
  <si>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</si>
  <si>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</si>
  <si>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</si>
  <si>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</si>
  <si>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</si>
  <si>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</si>
  <si>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</si>
  <si>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</si>
  <si>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</si>
  <si>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</si>
  <si>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</si>
  <si>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</si>
  <si>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</si>
  <si>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</si>
  <si>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</si>
  <si>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</si>
  <si>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</si>
  <si>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</si>
  <si>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</si>
  <si>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</si>
  <si>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</si>
  <si>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</si>
  <si>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</si>
  <si>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</si>
  <si>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</si>
  <si>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</si>
  <si>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</si>
  <si>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</si>
  <si>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</si>
  <si>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</si>
  <si>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</si>
  <si>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</si>
  <si>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</si>
  <si>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</si>
  <si>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</si>
  <si>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</si>
  <si>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</si>
  <si>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</si>
  <si>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</si>
  <si>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</si>
  <si>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</si>
  <si>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</si>
  <si>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</si>
  <si>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</si>
  <si>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</si>
  <si>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</si>
  <si>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</si>
  <si>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</si>
  <si>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</si>
  <si>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</si>
  <si>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</si>
  <si>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</si>
  <si>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</si>
  <si>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</si>
  <si>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</si>
  <si>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</si>
  <si>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</si>
  <si>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</si>
  <si>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</si>
  <si>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</si>
  <si>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</si>
  <si>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</si>
  <si>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</si>
  <si>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</si>
  <si>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</si>
  <si>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</si>
  <si>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</si>
  <si>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</si>
  <si>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</si>
  <si>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</si>
  <si>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</si>
  <si>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</si>
  <si>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</si>
  <si>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</si>
  <si>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</si>
  <si>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</si>
  <si>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</si>
  <si>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</si>
  <si>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</si>
  <si>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</si>
  <si>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</si>
  <si>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</si>
  <si>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</si>
  <si>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</si>
  <si>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</si>
  <si>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</si>
  <si>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</si>
  <si>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</si>
  <si>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</si>
  <si>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</si>
  <si>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</si>
  <si>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</si>
  <si>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</si>
  <si>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</si>
  <si>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</si>
  <si>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</si>
  <si>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</si>
  <si>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</si>
  <si>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</si>
  <si>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</si>
  <si>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</si>
  <si>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</si>
  <si>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</si>
  <si>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</si>
  <si>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</si>
  <si>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</si>
  <si>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</si>
  <si>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</si>
  <si>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</si>
  <si>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</si>
  <si>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</si>
  <si>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</si>
  <si>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</si>
  <si>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</si>
  <si>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</si>
  <si>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</si>
  <si>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</si>
  <si>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</si>
  <si>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</si>
  <si>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</si>
  <si>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</si>
  <si>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</si>
  <si>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</si>
  <si>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</si>
  <si>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</si>
  <si>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</si>
  <si>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</si>
  <si>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</si>
  <si>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</si>
  <si>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</si>
  <si>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</si>
  <si>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</si>
  <si>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</si>
  <si>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</si>
  <si>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</si>
  <si>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</si>
  <si>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</si>
  <si>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</si>
  <si>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</si>
  <si>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</si>
  <si>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</si>
  <si>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</si>
  <si>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</si>
  <si>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</si>
  <si>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</si>
  <si>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</si>
  <si>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</si>
  <si>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</si>
  <si>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</si>
  <si>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</si>
  <si>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</si>
  <si>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</si>
  <si>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</si>
  <si>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</si>
  <si>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</si>
  <si>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</si>
  <si>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</si>
  <si>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</si>
  <si>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</si>
  <si>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</si>
  <si>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</si>
  <si>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</si>
  <si>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</si>
  <si>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</si>
  <si>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</si>
  <si>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</si>
  <si>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</si>
  <si>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</si>
  <si>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</si>
  <si>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</si>
  <si>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</si>
  <si>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</si>
  <si>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</si>
  <si>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</si>
  <si>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</si>
  <si>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</si>
  <si>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</si>
  <si>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</si>
  <si>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</si>
  <si>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</si>
  <si>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</si>
  <si>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</si>
  <si>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</si>
  <si>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</si>
  <si>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</si>
  <si>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</si>
  <si>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</si>
  <si>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</si>
  <si>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</si>
  <si>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</si>
  <si>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</si>
  <si>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</si>
  <si>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</si>
  <si>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</si>
  <si>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</si>
  <si>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</si>
  <si>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</si>
  <si>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</si>
  <si>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</si>
  <si>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</si>
  <si>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</si>
  <si>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</si>
  <si>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</si>
  <si>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</si>
  <si>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</si>
  <si>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</si>
  <si>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</si>
  <si>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</si>
  <si>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</si>
  <si>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</si>
  <si>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</si>
  <si>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</si>
  <si>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</si>
  <si>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</si>
  <si>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</si>
  <si>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</si>
  <si>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</si>
  <si>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</si>
  <si>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</si>
  <si>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</si>
  <si>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</si>
  <si>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</si>
  <si>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</si>
  <si>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</si>
  <si>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</si>
  <si>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</si>
  <si>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</si>
  <si>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</si>
  <si>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</si>
  <si>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</si>
  <si>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</si>
  <si>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</si>
  <si>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</si>
  <si>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</si>
  <si>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</si>
  <si>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</si>
  <si>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</si>
  <si>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</si>
  <si>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</si>
  <si>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</si>
  <si>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</si>
  <si>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</si>
  <si>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</si>
  <si>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</si>
  <si>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</si>
  <si>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</si>
  <si>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</si>
  <si>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</si>
  <si>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</si>
  <si>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</si>
  <si>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</si>
  <si>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</si>
  <si>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</si>
  <si>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</si>
  <si>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</si>
  <si>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</si>
  <si>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</si>
  <si>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</si>
  <si>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</si>
  <si>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</si>
  <si>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</si>
  <si>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</si>
  <si>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</si>
  <si>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</si>
  <si>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</si>
  <si>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</si>
  <si>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</si>
  <si>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</si>
  <si>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</si>
  <si>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</si>
  <si>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</si>
  <si>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</si>
  <si>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</si>
  <si>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</si>
  <si>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</si>
  <si>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</si>
  <si>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</si>
  <si>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</si>
  <si>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</si>
  <si>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</si>
  <si>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</si>
  <si>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</si>
  <si>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</si>
  <si>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</si>
  <si>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</si>
  <si>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</si>
  <si>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</si>
  <si>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</si>
  <si>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</si>
  <si>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</si>
  <si>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</si>
  <si>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</si>
  <si>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</si>
  <si>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</si>
  <si>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</si>
  <si>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</si>
  <si>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</si>
  <si>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</si>
  <si>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</si>
  <si>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</si>
  <si>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</si>
  <si>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</si>
  <si>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</si>
  <si>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</si>
  <si>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</si>
  <si>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</si>
  <si>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</si>
  <si>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</si>
  <si>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</si>
  <si>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</si>
  <si>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</si>
  <si>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</si>
  <si>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</si>
  <si>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</si>
  <si>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</si>
  <si>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</si>
  <si>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</si>
  <si>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</si>
  <si>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</si>
  <si>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</si>
  <si>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</si>
  <si>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</si>
  <si>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</si>
  <si>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</si>
  <si>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</si>
  <si>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</si>
  <si>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</si>
  <si>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</si>
  <si>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</si>
  <si>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</si>
  <si>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</si>
  <si>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</si>
  <si>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</si>
  <si>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</si>
  <si>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</si>
  <si>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</si>
  <si>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</si>
  <si>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</si>
  <si>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</si>
  <si>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</si>
  <si>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</si>
  <si>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</si>
  <si>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</si>
  <si>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</si>
  <si>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</si>
  <si>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</si>
  <si>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</si>
  <si>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</si>
  <si>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</si>
  <si>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</si>
  <si>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</si>
  <si>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</si>
  <si>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</si>
  <si>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</si>
  <si>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</si>
  <si>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</si>
  <si>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</si>
  <si>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</si>
  <si>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</si>
  <si>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</si>
  <si>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</si>
  <si>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</si>
  <si>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</si>
  <si>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</si>
  <si>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</si>
  <si>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</si>
  <si>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</si>
  <si>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</si>
  <si>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</si>
  <si>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</si>
  <si>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</si>
  <si>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</si>
  <si>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</si>
  <si>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</si>
  <si>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</si>
  <si>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</si>
  <si>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</si>
  <si>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</si>
  <si>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</si>
  <si>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</si>
  <si>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</si>
  <si>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</si>
  <si>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</si>
  <si>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</si>
  <si>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</si>
  <si>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</si>
  <si>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</si>
  <si>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</si>
  <si>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</si>
  <si>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</si>
  <si>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</si>
  <si>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</si>
  <si>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</si>
  <si>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</si>
  <si>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</si>
  <si>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</si>
  <si>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</si>
  <si>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</si>
  <si>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</si>
  <si>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</si>
  <si>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</si>
  <si>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</si>
  <si>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</si>
  <si>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</si>
  <si>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</si>
  <si>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</si>
  <si>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</si>
  <si>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</si>
  <si>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</si>
  <si>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</si>
  <si>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</si>
  <si>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</si>
  <si>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</si>
  <si>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</si>
  <si>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</si>
  <si>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</si>
  <si>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</si>
  <si>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</si>
  <si>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</si>
  <si>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</si>
  <si>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</si>
  <si>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</si>
  <si>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</si>
  <si>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</si>
  <si>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</si>
  <si>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</si>
  <si>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</si>
  <si>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</si>
  <si>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</si>
  <si>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</si>
  <si>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</si>
  <si>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</si>
  <si>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</si>
  <si>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</si>
  <si>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</si>
  <si>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</si>
  <si>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</si>
  <si>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</si>
  <si>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</si>
  <si>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</si>
  <si>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</si>
  <si>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</si>
  <si>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</si>
  <si>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</si>
  <si>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</si>
  <si>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</si>
  <si>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</si>
  <si>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</si>
  <si>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</si>
  <si>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</si>
  <si>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</si>
  <si>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</si>
  <si>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</si>
  <si>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</si>
  <si>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</si>
  <si>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</si>
  <si>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</si>
  <si>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</si>
  <si>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</si>
  <si>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</si>
  <si>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</si>
  <si>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</si>
  <si>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</si>
  <si>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</si>
  <si>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</si>
  <si>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</si>
  <si>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</si>
  <si>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</si>
  <si>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</si>
  <si>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</si>
  <si>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</si>
  <si>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</si>
  <si>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</si>
  <si>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</si>
  <si>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</si>
  <si>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</si>
  <si>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</si>
  <si>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</si>
  <si>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</si>
  <si>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</si>
  <si>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</si>
  <si>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</si>
  <si>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</si>
  <si>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</si>
  <si>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</si>
  <si>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</si>
  <si>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</si>
  <si>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</si>
  <si>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</si>
  <si>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</si>
  <si>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</si>
  <si>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</si>
  <si>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</si>
  <si>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</si>
  <si>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</si>
  <si>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</si>
  <si>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</si>
  <si>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</si>
  <si>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</si>
  <si>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</si>
  <si>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</si>
  <si>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</si>
  <si>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</si>
  <si>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</si>
  <si>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</si>
  <si>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</si>
  <si>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</si>
  <si>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</si>
  <si>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</si>
  <si>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</si>
  <si>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</si>
  <si>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</si>
  <si>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</si>
  <si>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</si>
  <si>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</si>
  <si>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</si>
  <si>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</si>
  <si>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</si>
  <si>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</si>
  <si>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</si>
  <si>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</si>
  <si>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</si>
  <si>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</si>
  <si>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</si>
  <si>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</si>
  <si>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</si>
  <si>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</si>
  <si>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</si>
  <si>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</si>
  <si>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</si>
  <si>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</si>
  <si>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</si>
  <si>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</si>
  <si>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</si>
  <si>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</si>
  <si>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</si>
  <si>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</si>
  <si>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</si>
  <si>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</si>
  <si>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</si>
  <si>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</si>
  <si>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</si>
  <si>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</si>
  <si>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</si>
  <si>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</si>
  <si>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</si>
  <si>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</si>
  <si>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</si>
  <si>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</si>
  <si>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</si>
  <si>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</si>
  <si>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</si>
  <si>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</si>
  <si>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</si>
  <si>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</si>
  <si>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</si>
  <si>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</si>
  <si>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</si>
  <si>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</si>
  <si>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</si>
  <si>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</si>
  <si>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</si>
  <si>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</si>
  <si>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</si>
  <si>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</si>
  <si>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</si>
  <si>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</si>
  <si>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</si>
  <si>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</si>
  <si>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</si>
  <si>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</si>
  <si>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</si>
  <si>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</si>
  <si>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</si>
  <si>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</si>
  <si>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</si>
  <si>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</si>
  <si>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</si>
  <si>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</si>
  <si>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</si>
  <si>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</si>
  <si>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</si>
  <si>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</si>
  <si>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</si>
  <si>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</si>
  <si>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</si>
  <si>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</si>
  <si>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</si>
  <si>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</si>
  <si>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</si>
  <si>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</si>
  <si>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</si>
  <si>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</si>
  <si>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</si>
  <si>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</si>
  <si>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</si>
  <si>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</si>
  <si>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</si>
  <si>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</si>
  <si>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</si>
  <si>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</si>
  <si>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</si>
  <si>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</si>
  <si>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</si>
  <si>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</si>
  <si>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</si>
  <si>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</si>
  <si>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</si>
  <si>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</si>
  <si>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</si>
  <si>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</si>
  <si>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</si>
  <si>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</si>
  <si>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</si>
  <si>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</si>
  <si>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</si>
  <si>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</si>
  <si>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</si>
  <si>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</si>
  <si>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</si>
  <si>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</si>
  <si>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</si>
  <si>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</si>
  <si>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</si>
  <si>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</si>
  <si>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</si>
  <si>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</si>
  <si>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</si>
  <si>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</si>
  <si>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</si>
  <si>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</si>
  <si>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</si>
  <si>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</si>
  <si>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</si>
  <si>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</si>
  <si>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</si>
  <si>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</si>
  <si>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</si>
  <si>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</si>
  <si>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</si>
  <si>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</si>
  <si>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</si>
  <si>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</si>
  <si>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</si>
  <si>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</si>
  <si>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</si>
  <si>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</si>
  <si>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</si>
  <si>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</si>
  <si>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</si>
  <si>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</si>
  <si>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</si>
  <si>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</si>
  <si>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</si>
  <si>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</si>
  <si>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</si>
  <si>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</si>
  <si>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</si>
  <si>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</si>
  <si>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</si>
  <si>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</si>
  <si>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</si>
  <si>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</si>
  <si>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</si>
  <si>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</si>
  <si>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</si>
  <si>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</si>
  <si>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</si>
  <si>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</si>
  <si>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</si>
  <si>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</si>
  <si>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</si>
  <si>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</si>
  <si>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</si>
  <si>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</si>
  <si>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</si>
  <si>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</si>
  <si>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</si>
  <si>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</si>
  <si>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</si>
  <si>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</si>
  <si>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</si>
  <si>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</si>
  <si>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</si>
  <si>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</si>
  <si>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</si>
  <si>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</si>
  <si>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</si>
  <si>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</si>
  <si>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</si>
  <si>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</si>
  <si>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</si>
  <si>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</si>
  <si>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</si>
  <si>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</si>
  <si>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</si>
  <si>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</si>
  <si>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</si>
  <si>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</si>
  <si>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</si>
  <si>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</si>
  <si>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</si>
  <si>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</si>
  <si>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</si>
  <si>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</si>
  <si>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</si>
  <si>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</si>
  <si>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</si>
  <si>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</si>
  <si>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</si>
  <si>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</si>
  <si>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</si>
  <si>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</si>
  <si>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</si>
  <si>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</si>
  <si>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</si>
  <si>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</si>
  <si>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</si>
  <si>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</si>
  <si>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</si>
  <si>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</si>
  <si>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</si>
  <si>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</si>
  <si>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</si>
  <si>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</si>
  <si>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</si>
  <si>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</si>
  <si>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</si>
  <si>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</si>
  <si>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</si>
  <si>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</si>
  <si>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</si>
  <si>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</si>
  <si>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</si>
  <si>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</si>
  <si>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</si>
  <si>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</si>
  <si>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</si>
  <si>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</si>
  <si>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</si>
  <si>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</si>
  <si>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</si>
  <si>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</si>
  <si>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</si>
  <si>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</si>
  <si>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</si>
  <si>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</si>
  <si>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</si>
  <si>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</si>
  <si>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</si>
  <si>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</si>
  <si>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</si>
  <si>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</si>
  <si>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</si>
  <si>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</si>
  <si>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</si>
  <si>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</si>
  <si>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</si>
  <si>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</si>
  <si>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</si>
  <si>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</si>
  <si>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</si>
  <si>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</si>
  <si>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</si>
  <si>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</si>
  <si>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</si>
  <si>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</si>
  <si>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</si>
  <si>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</si>
  <si>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</si>
  <si>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</si>
  <si>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</si>
  <si>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</si>
  <si>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</si>
  <si>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</si>
  <si>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</si>
  <si>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</si>
  <si>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</si>
  <si>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</si>
  <si>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</si>
  <si>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</si>
  <si>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</si>
  <si>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</si>
  <si>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</si>
  <si>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</si>
  <si>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</si>
  <si>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</si>
  <si>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</si>
  <si>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</si>
  <si>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</si>
  <si>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</si>
  <si>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</si>
  <si>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</si>
  <si>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</si>
  <si>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</si>
  <si>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</si>
  <si>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</si>
  <si>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</si>
  <si>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</si>
  <si>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</si>
  <si>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</si>
  <si>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</si>
  <si>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</si>
  <si>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</si>
  <si>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</si>
  <si>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</si>
  <si>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</si>
  <si>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</si>
  <si>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</si>
  <si>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</si>
  <si>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</si>
  <si>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</si>
  <si>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</si>
  <si>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</si>
  <si>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</si>
  <si>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</si>
  <si>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</si>
  <si>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</si>
  <si>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</si>
  <si>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</si>
  <si>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</si>
  <si>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</si>
  <si>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</si>
  <si>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</si>
  <si>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</si>
  <si>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</si>
  <si>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</si>
  <si>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</si>
  <si>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</si>
  <si>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</si>
  <si>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</si>
  <si>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</si>
  <si>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</si>
  <si>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</si>
  <si>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</si>
  <si>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</si>
  <si>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</si>
  <si>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</si>
  <si>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</si>
  <si>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</si>
  <si>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</si>
  <si>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</si>
  <si>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</si>
  <si>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</si>
  <si>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</si>
  <si>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</si>
  <si>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</si>
  <si>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</si>
  <si>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</si>
  <si>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</si>
  <si>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</si>
  <si>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</si>
  <si>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</si>
  <si>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</si>
  <si>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</si>
  <si>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</si>
  <si>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</si>
  <si>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</si>
  <si>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</si>
  <si>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</si>
  <si>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</si>
  <si>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</si>
  <si>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</si>
  <si>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</si>
  <si>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</si>
  <si>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</si>
  <si>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</si>
  <si>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</si>
  <si>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</si>
  <si>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</si>
  <si>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</si>
  <si>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</si>
  <si>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</si>
  <si>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</si>
  <si>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</si>
  <si>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</si>
  <si>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</si>
  <si>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</si>
  <si>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</si>
  <si>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</si>
  <si>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</si>
  <si>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</si>
  <si>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</si>
  <si>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</si>
  <si>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</si>
  <si>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</si>
  <si>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</si>
  <si>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</si>
  <si>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</si>
  <si>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</si>
  <si>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</si>
  <si>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</si>
  <si>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</si>
  <si>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</si>
  <si>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</si>
  <si>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</si>
  <si>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</si>
  <si>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</si>
  <si>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</si>
  <si>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</si>
  <si>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</si>
  <si>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</si>
  <si>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</si>
  <si>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</si>
  <si>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</si>
  <si>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</si>
  <si>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</si>
  <si>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</si>
  <si>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</si>
  <si>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</si>
  <si>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</si>
  <si>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</si>
  <si>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</si>
  <si>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</si>
  <si>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</si>
  <si>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</si>
  <si>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</si>
  <si>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</si>
  <si>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</si>
  <si>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</si>
  <si>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</si>
  <si>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</si>
  <si>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</si>
  <si>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</si>
  <si>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</si>
  <si>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</si>
  <si>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</si>
  <si>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</si>
  <si>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</si>
  <si>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</si>
  <si>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</si>
  <si>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</si>
  <si>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</si>
  <si>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</si>
  <si>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</si>
  <si>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</si>
  <si>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</si>
  <si>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</si>
  <si>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</si>
  <si>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</si>
  <si>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</si>
  <si>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</si>
  <si>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</si>
  <si>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</si>
  <si>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</si>
  <si>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</si>
  <si>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</si>
  <si>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</si>
  <si>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</si>
  <si>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</si>
  <si>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</si>
  <si>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</si>
  <si>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</si>
  <si>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</si>
  <si>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</si>
  <si>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</si>
  <si>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</si>
  <si>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</si>
  <si>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</si>
  <si>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</si>
  <si>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</si>
  <si>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</si>
  <si>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</si>
  <si>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</si>
  <si>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</si>
  <si>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</si>
  <si>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</si>
  <si>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</si>
  <si>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</si>
  <si>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</si>
  <si>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</si>
  <si>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</si>
  <si>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</si>
  <si>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</si>
  <si>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</si>
  <si>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</si>
  <si>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</si>
  <si>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</si>
  <si>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</si>
  <si>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</si>
  <si>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</si>
  <si>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</si>
  <si>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</si>
  <si>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</si>
  <si>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</si>
  <si>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</si>
  <si>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</si>
  <si>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</si>
  <si>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</si>
  <si>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</si>
  <si>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</si>
  <si>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</si>
  <si>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</si>
  <si>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</si>
  <si>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</si>
  <si>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</si>
  <si>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</si>
  <si>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</si>
  <si>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</si>
  <si>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</si>
  <si>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</si>
  <si>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</si>
  <si>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</si>
  <si>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</si>
  <si>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</si>
  <si>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</si>
  <si>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</si>
  <si>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</si>
  <si>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</si>
  <si>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</si>
  <si>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</si>
  <si>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</si>
  <si>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</si>
  <si>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</si>
  <si>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</si>
  <si>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</si>
  <si>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</si>
  <si>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</si>
  <si>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</si>
  <si>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</si>
  <si>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</si>
  <si>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</si>
  <si>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</si>
  <si>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</si>
  <si>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</si>
  <si>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</si>
  <si>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</si>
  <si>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</si>
  <si>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</si>
  <si>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</si>
  <si>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</si>
  <si>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</si>
  <si>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</si>
  <si>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</si>
  <si>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</si>
  <si>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</si>
  <si>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</si>
  <si>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</si>
  <si>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</si>
  <si>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</si>
  <si>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</si>
  <si>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</si>
  <si>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</si>
  <si>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</si>
  <si>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</si>
  <si>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</si>
  <si>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</si>
  <si>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</si>
  <si>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</si>
  <si>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</si>
  <si>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</si>
  <si>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</si>
  <si>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</si>
  <si>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</si>
  <si>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</si>
  <si>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</si>
  <si>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</si>
  <si>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</si>
  <si>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</si>
  <si>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</si>
  <si>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</si>
  <si>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</si>
  <si>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</si>
  <si>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</si>
  <si>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</si>
  <si>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</si>
  <si>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</si>
  <si>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</si>
  <si>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</si>
  <si>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</si>
  <si>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</si>
  <si>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</si>
  <si>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</si>
  <si>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</si>
  <si>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</si>
  <si>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</si>
  <si>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</si>
  <si>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</si>
  <si>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</si>
  <si>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</si>
  <si>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</si>
  <si>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</si>
  <si>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</si>
  <si>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</si>
  <si>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</si>
  <si>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</si>
  <si>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</si>
  <si>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</si>
  <si>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</si>
  <si>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</si>
  <si>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</si>
  <si>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</si>
  <si>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</si>
  <si>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</si>
  <si>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</si>
  <si>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</si>
  <si>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</si>
  <si>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</si>
  <si>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</si>
  <si>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</si>
  <si>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</si>
  <si>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</si>
  <si>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</si>
  <si>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</si>
  <si>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</si>
  <si>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</si>
  <si>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</si>
  <si>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</si>
  <si>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</si>
  <si>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</si>
  <si>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</si>
  <si>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</si>
  <si>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</si>
  <si>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</si>
  <si>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</si>
  <si>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</si>
  <si>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</si>
  <si>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</si>
  <si>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</si>
  <si>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</si>
  <si>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</si>
  <si>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</si>
  <si>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</si>
  <si>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</si>
  <si>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</si>
  <si>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</si>
  <si>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</si>
  <si>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</si>
  <si>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</si>
  <si>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</si>
  <si>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</si>
  <si>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</si>
  <si>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</si>
  <si>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</si>
  <si>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</si>
  <si>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</si>
  <si>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</si>
  <si>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</si>
  <si>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</si>
  <si>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</si>
  <si>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</si>
  <si>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</si>
  <si>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</si>
  <si>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</si>
  <si>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</si>
  <si>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</si>
  <si>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</si>
  <si>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</si>
  <si>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</si>
  <si>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</si>
  <si>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</si>
  <si>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</si>
  <si>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</si>
  <si>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</si>
  <si>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</si>
  <si>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</si>
  <si>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</si>
  <si>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</si>
  <si>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</si>
  <si>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</si>
  <si>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</si>
  <si>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</si>
  <si>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</si>
  <si>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</si>
  <si>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</si>
  <si>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</si>
  <si>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</si>
  <si>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</si>
  <si>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</si>
  <si>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</si>
  <si>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</si>
  <si>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</si>
  <si>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</si>
  <si>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</si>
  <si>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</si>
  <si>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</si>
  <si>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</si>
  <si>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</si>
  <si>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</si>
  <si>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</si>
  <si>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</si>
  <si>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</si>
  <si>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</si>
  <si>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</si>
  <si>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</si>
  <si>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</si>
  <si>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</si>
  <si>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</si>
  <si>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</si>
  <si>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</si>
  <si>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</si>
  <si>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</si>
  <si>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</si>
  <si>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</si>
  <si>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</si>
  <si>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</si>
  <si>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</si>
  <si>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</si>
  <si>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</si>
  <si>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</si>
  <si>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</si>
  <si>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</si>
  <si>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</si>
  <si>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</si>
  <si>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</si>
  <si>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</si>
  <si>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</si>
  <si>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</si>
  <si>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</si>
  <si>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</si>
  <si>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</si>
  <si>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</si>
  <si>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</si>
  <si>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</si>
  <si>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</si>
  <si>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</si>
  <si>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</si>
  <si>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</si>
  <si>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</si>
  <si>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</si>
  <si>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</si>
  <si>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</si>
  <si>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</si>
  <si>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</si>
  <si>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</si>
  <si>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</si>
  <si>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</si>
  <si>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</si>
  <si>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</si>
  <si>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</si>
  <si>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</si>
  <si>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</si>
  <si>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</si>
  <si>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</si>
  <si>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</si>
  <si>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</si>
  <si>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</si>
  <si>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</si>
  <si>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</si>
  <si>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</si>
  <si>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</si>
  <si>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</si>
  <si>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</si>
  <si>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</si>
  <si>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</si>
  <si>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</si>
  <si>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</si>
  <si>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</si>
  <si>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</si>
  <si>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</si>
  <si>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</si>
  <si>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</si>
  <si>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</si>
  <si>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</si>
  <si>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</si>
  <si>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</si>
  <si>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</si>
  <si>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</si>
  <si>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</si>
  <si>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</si>
  <si>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</si>
  <si>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</si>
  <si>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</si>
  <si>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</si>
  <si>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</si>
  <si>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</si>
  <si>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</si>
  <si>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</si>
  <si>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</si>
  <si>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</si>
  <si>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</si>
  <si>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</si>
  <si>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</si>
  <si>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</si>
  <si>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</si>
  <si>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</si>
  <si>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</si>
  <si>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</si>
  <si>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</si>
  <si>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</si>
  <si>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</si>
  <si>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</si>
  <si>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</si>
  <si>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</si>
  <si>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</si>
  <si>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</si>
  <si>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</si>
  <si>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</si>
  <si>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</si>
  <si>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</si>
  <si>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</si>
  <si>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</si>
  <si>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</si>
  <si>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</si>
  <si>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</si>
  <si>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</si>
  <si>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</si>
  <si>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</si>
  <si>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</si>
  <si>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</si>
  <si>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</si>
  <si>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</si>
  <si>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</si>
  <si>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</si>
  <si>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</si>
  <si>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</si>
  <si>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</si>
  <si>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</si>
  <si>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</si>
  <si>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</si>
  <si>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</si>
  <si>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</si>
  <si>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</si>
  <si>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</si>
  <si>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</si>
  <si>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</si>
  <si>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</si>
  <si>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</si>
  <si>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</si>
  <si>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</si>
  <si>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</si>
  <si>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</si>
  <si>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</si>
  <si>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</si>
  <si>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</si>
  <si>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</si>
  <si>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</si>
  <si>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</si>
  <si>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</si>
  <si>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</si>
  <si>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</si>
  <si>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</si>
  <si>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</si>
  <si>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</si>
  <si>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</si>
  <si>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</si>
  <si>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</si>
  <si>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</si>
  <si>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</si>
  <si>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</si>
  <si>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</si>
  <si>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</si>
  <si>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</si>
  <si>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</si>
  <si>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</si>
  <si>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</si>
  <si>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</si>
  <si>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</si>
  <si>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</si>
  <si>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</si>
  <si>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</si>
  <si>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</si>
  <si>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</si>
  <si>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</si>
  <si>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</si>
  <si>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</si>
  <si>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</si>
  <si>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</si>
  <si>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</si>
  <si>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</si>
  <si>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</si>
  <si>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</si>
  <si>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</si>
  <si>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</si>
  <si>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</si>
  <si>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</si>
  <si>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</si>
  <si>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</si>
  <si>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</si>
  <si>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</si>
  <si>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</si>
  <si>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</si>
  <si>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</si>
  <si>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</si>
  <si>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</si>
  <si>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</si>
  <si>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</si>
  <si>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</si>
  <si>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</si>
  <si>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</si>
  <si>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</si>
  <si>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</si>
  <si>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</si>
  <si>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</si>
  <si>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</si>
  <si>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</si>
  <si>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</si>
  <si>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</si>
  <si>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</si>
  <si>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</si>
  <si>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</si>
  <si>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</si>
  <si>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</si>
  <si>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</si>
  <si>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</si>
  <si>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</si>
  <si>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</si>
  <si>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</si>
  <si>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</si>
  <si>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</si>
  <si>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</si>
  <si>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</si>
  <si>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</si>
  <si>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</si>
  <si>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</si>
  <si>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</si>
  <si>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</si>
  <si>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</si>
  <si>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</si>
  <si>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</si>
  <si>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</si>
  <si>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</si>
  <si>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</si>
  <si>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</si>
  <si>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</si>
  <si>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</si>
  <si>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</si>
  <si>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</si>
  <si>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</si>
  <si>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</si>
  <si>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</si>
  <si>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</si>
  <si>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</si>
  <si>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</si>
  <si>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</si>
  <si>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</si>
  <si>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</si>
  <si>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</si>
  <si>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</si>
  <si>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</si>
  <si>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</si>
  <si>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</si>
  <si>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</si>
  <si>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</si>
  <si>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</si>
  <si>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</si>
  <si>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</si>
  <si>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</si>
  <si>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</si>
  <si>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</si>
  <si>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</si>
  <si>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</si>
  <si>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</si>
  <si>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</si>
  <si>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</si>
  <si>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</si>
  <si>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</si>
  <si>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</si>
  <si>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</si>
  <si>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</si>
  <si>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</si>
  <si>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</si>
  <si>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</si>
  <si>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</si>
  <si>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</si>
  <si>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</si>
  <si>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</si>
  <si>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</si>
  <si>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</si>
  <si>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</si>
  <si>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</si>
  <si>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</si>
  <si>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</si>
  <si>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</si>
  <si>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</si>
  <si>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</si>
  <si>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</si>
  <si>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</si>
  <si>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</si>
  <si>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</si>
  <si>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</si>
  <si>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</si>
  <si>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</si>
  <si>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</si>
  <si>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</si>
  <si>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</si>
  <si>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</si>
  <si>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</si>
  <si>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</si>
  <si>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</si>
  <si>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</si>
  <si>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</si>
  <si>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</si>
  <si>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</si>
  <si>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</si>
  <si>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</si>
  <si>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</si>
  <si>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</si>
  <si>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</si>
  <si>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</si>
  <si>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</si>
  <si>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</si>
  <si>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</si>
  <si>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</si>
  <si>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</si>
  <si>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</si>
  <si>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</si>
  <si>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</si>
  <si>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</si>
  <si>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</si>
  <si>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</si>
  <si>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</si>
  <si>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</si>
  <si>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</si>
  <si>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</si>
  <si>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</si>
  <si>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</si>
  <si>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</si>
  <si>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</si>
  <si>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</si>
  <si>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</si>
  <si>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</si>
  <si>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</si>
  <si>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</si>
  <si>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</si>
  <si>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</si>
  <si>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</si>
  <si>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</si>
  <si>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</si>
  <si>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</si>
  <si>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</si>
  <si>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</si>
  <si>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</si>
  <si>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</si>
  <si>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</si>
  <si>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</si>
  <si>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</si>
  <si>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</si>
  <si>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</si>
  <si>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</si>
  <si>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</si>
  <si>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</si>
  <si>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</si>
  <si>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</si>
  <si>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</si>
  <si>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</si>
  <si>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</si>
  <si>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</si>
  <si>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</si>
  <si>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</si>
  <si>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</si>
  <si>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</si>
  <si>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</si>
  <si>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</si>
  <si>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</si>
  <si>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</si>
  <si>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</si>
  <si>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</si>
  <si>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</si>
  <si>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</si>
  <si>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</si>
  <si>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</si>
  <si>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</si>
  <si>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</si>
  <si>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</si>
  <si>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</si>
  <si>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</si>
  <si>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</si>
  <si>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</si>
  <si>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</si>
  <si>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</si>
  <si>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</si>
  <si>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</si>
  <si>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</si>
  <si>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</si>
  <si>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</si>
  <si>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</si>
  <si>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</si>
  <si>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</si>
  <si>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</si>
  <si>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</si>
  <si>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</si>
  <si>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</si>
  <si>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</si>
  <si>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</si>
  <si>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</si>
  <si>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</si>
  <si>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</si>
  <si>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</si>
  <si>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</si>
  <si>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</si>
  <si>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</si>
  <si>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</si>
  <si>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</si>
  <si>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</si>
  <si>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</si>
  <si>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</si>
  <si>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</si>
  <si>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</si>
  <si>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</si>
  <si>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</si>
  <si>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</si>
  <si>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</si>
  <si>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</si>
  <si>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</si>
  <si>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</si>
  <si>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</si>
  <si>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</si>
  <si>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</si>
  <si>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</si>
  <si>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</si>
  <si>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</si>
  <si>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</si>
  <si>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</si>
  <si>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</si>
  <si>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</si>
  <si>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</si>
  <si>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</si>
  <si>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</si>
  <si>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</si>
  <si>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</si>
  <si>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</si>
  <si>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</si>
  <si>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</si>
  <si>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</si>
  <si>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</si>
  <si>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</si>
  <si>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</si>
  <si>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</si>
  <si>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</si>
  <si>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</si>
  <si>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</si>
  <si>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</si>
  <si>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</si>
  <si>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</si>
  <si>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</si>
  <si>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</si>
  <si>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</si>
  <si>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</si>
  <si>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</si>
  <si>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</si>
  <si>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</si>
  <si>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</si>
  <si>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</si>
  <si>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</si>
  <si>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</si>
  <si>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</si>
  <si>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</si>
  <si>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</si>
  <si>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</si>
  <si>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</si>
  <si>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</si>
  <si>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</si>
  <si>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</si>
  <si>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</si>
  <si>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</si>
  <si>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</si>
  <si>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</si>
  <si>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</si>
  <si>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</si>
  <si>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</si>
  <si>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</si>
  <si>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</si>
  <si>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</si>
  <si>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</si>
  <si>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</si>
  <si>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</si>
  <si>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</si>
  <si>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</si>
  <si>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</si>
  <si>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</si>
  <si>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</si>
  <si>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</si>
  <si>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</si>
  <si>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</si>
  <si>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</si>
  <si>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</si>
  <si>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</si>
  <si>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</si>
  <si>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</si>
  <si>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</si>
  <si>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</si>
  <si>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</si>
  <si>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</si>
  <si>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</si>
  <si>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</si>
  <si>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</si>
  <si>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</si>
  <si>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</si>
  <si>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</si>
  <si>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</si>
  <si>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</si>
  <si>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</si>
  <si>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</si>
  <si>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</si>
  <si>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</si>
  <si>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</si>
  <si>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</si>
  <si>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</si>
  <si>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</si>
  <si>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</si>
  <si>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</si>
  <si>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</si>
  <si>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</si>
  <si>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</si>
  <si>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</si>
  <si>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</si>
  <si>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</si>
  <si>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</si>
  <si>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</si>
  <si>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</si>
  <si>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</si>
  <si>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</si>
  <si>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</si>
  <si>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</si>
  <si>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</si>
  <si>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</si>
  <si>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</si>
  <si>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</si>
  <si>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</si>
  <si>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</si>
  <si>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</si>
  <si>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</si>
  <si>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</si>
  <si>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</si>
  <si>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</si>
  <si>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</si>
  <si>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</si>
  <si>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</si>
  <si>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</si>
  <si>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</si>
  <si>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</si>
  <si>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</si>
  <si>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</si>
  <si>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</si>
  <si>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</si>
  <si>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</si>
  <si>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</si>
  <si>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</si>
  <si>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</si>
  <si>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</si>
  <si>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</si>
  <si>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</si>
  <si>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</si>
  <si>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</si>
  <si>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</si>
  <si>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</si>
  <si>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</si>
  <si>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</si>
  <si>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</si>
  <si>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</si>
  <si>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</si>
  <si>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</si>
  <si>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</si>
  <si>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</si>
  <si>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</si>
  <si>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</si>
  <si>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</si>
  <si>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</si>
  <si>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</si>
  <si>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</si>
  <si>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</si>
  <si>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</si>
  <si>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</si>
  <si>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</si>
  <si>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</si>
  <si>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</si>
  <si>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</si>
  <si>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</si>
  <si>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</si>
  <si>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</si>
  <si>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</si>
  <si>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</si>
  <si>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</si>
  <si>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</si>
  <si>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</si>
  <si>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</si>
  <si>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</si>
  <si>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</si>
  <si>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</si>
  <si>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</si>
  <si>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</si>
  <si>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</si>
  <si>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</si>
  <si>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</si>
  <si>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</si>
  <si>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</si>
  <si>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</si>
  <si>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</si>
  <si>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</si>
  <si>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</si>
  <si>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</si>
  <si>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</si>
  <si>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</si>
  <si>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</si>
  <si>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</si>
  <si>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</si>
  <si>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</si>
  <si>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</si>
  <si>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</si>
  <si>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</si>
  <si>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</si>
  <si>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</si>
  <si>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</si>
  <si>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</si>
  <si>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</si>
  <si>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</si>
  <si>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</si>
  <si>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</si>
  <si>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</si>
  <si>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</si>
  <si>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</si>
  <si>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</si>
  <si>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</si>
  <si>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</si>
  <si>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</si>
  <si>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</si>
  <si>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</si>
  <si>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</si>
  <si>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</si>
  <si>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</si>
  <si>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</si>
  <si>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</si>
  <si>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</si>
  <si>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</si>
  <si>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</si>
  <si>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</si>
  <si>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</si>
  <si>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</si>
  <si>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</si>
  <si>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</si>
  <si>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</si>
  <si>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</si>
  <si>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</si>
  <si>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</si>
  <si>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</si>
  <si>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</si>
  <si>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</si>
  <si>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</si>
  <si>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</si>
  <si>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</si>
  <si>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</si>
  <si>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</si>
  <si>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</si>
  <si>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</si>
  <si>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</si>
  <si>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</si>
  <si>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</si>
  <si>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</si>
  <si>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</si>
  <si>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</si>
  <si>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</si>
  <si>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</si>
  <si>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</si>
  <si>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</si>
  <si>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</si>
  <si>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</si>
  <si>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</si>
  <si>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</si>
  <si>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</si>
  <si>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</si>
  <si>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</si>
  <si>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</si>
  <si>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</si>
  <si>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</si>
  <si>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</si>
  <si>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</si>
  <si>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</si>
  <si>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</si>
  <si>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</si>
  <si>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</si>
  <si>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</si>
  <si>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</si>
  <si>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</si>
  <si>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</si>
  <si>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</si>
  <si>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</si>
  <si>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</si>
  <si>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</si>
  <si>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</si>
  <si>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</si>
  <si>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</si>
  <si>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</si>
  <si>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</si>
  <si>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</si>
  <si>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</si>
  <si>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</si>
  <si>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</si>
  <si>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</si>
  <si>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</si>
  <si>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</si>
  <si>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</si>
  <si>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</si>
  <si>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</si>
  <si>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</si>
  <si>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</si>
  <si>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</si>
  <si>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</si>
  <si>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</si>
  <si>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</si>
  <si>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</si>
  <si>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</si>
  <si>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</si>
  <si>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</si>
  <si>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</si>
  <si>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</si>
  <si>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</si>
  <si>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</si>
  <si>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</si>
  <si>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</si>
  <si>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</si>
  <si>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</si>
  <si>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</si>
  <si>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</si>
  <si>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</si>
  <si>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</si>
  <si>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</si>
  <si>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</si>
  <si>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</si>
  <si>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</si>
  <si>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</si>
  <si>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</si>
  <si>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</si>
  <si>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</si>
  <si>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</si>
  <si>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</si>
  <si>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</si>
  <si>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</si>
  <si>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</si>
  <si>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</si>
  <si>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</si>
  <si>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</si>
  <si>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</si>
  <si>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</si>
  <si>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</si>
  <si>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</si>
  <si>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</si>
  <si>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</si>
  <si>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</si>
  <si>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</si>
  <si>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</si>
  <si>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</si>
  <si>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</si>
  <si>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</si>
  <si>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</si>
  <si>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</si>
  <si>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</si>
  <si>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</si>
  <si>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</si>
  <si>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</si>
  <si>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</si>
  <si>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</si>
  <si>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</si>
  <si>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</si>
  <si>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</si>
  <si>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</si>
  <si>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</si>
  <si>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</si>
  <si>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</si>
  <si>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</si>
  <si>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</si>
  <si>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</si>
  <si>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</si>
  <si>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</si>
  <si>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</si>
  <si>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</si>
  <si>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</si>
  <si>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</si>
  <si>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</si>
  <si>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</si>
  <si>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</si>
  <si>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</si>
  <si>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</si>
  <si>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</si>
  <si>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</si>
  <si>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</si>
  <si>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</si>
  <si>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</si>
  <si>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</si>
  <si>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</si>
  <si>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</si>
  <si>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</si>
  <si>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</si>
  <si>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</si>
  <si>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</si>
  <si>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</si>
  <si>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</si>
  <si>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</si>
  <si>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</si>
  <si>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</si>
  <si>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</si>
  <si>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</si>
  <si>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</si>
  <si>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</si>
  <si>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</si>
  <si>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</si>
  <si>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</si>
  <si>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</si>
  <si>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</si>
  <si>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</si>
  <si>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</si>
  <si>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</si>
  <si>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</si>
  <si>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</si>
  <si>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</si>
  <si>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</si>
  <si>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</si>
  <si>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</si>
  <si>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</si>
  <si>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</si>
  <si>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</si>
  <si>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</si>
  <si>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</si>
  <si>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</si>
  <si>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</si>
  <si>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</si>
  <si>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</si>
  <si>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</si>
  <si>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</si>
  <si>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</si>
  <si>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</si>
  <si>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</si>
  <si>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</si>
  <si>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</si>
  <si>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</si>
  <si>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</si>
  <si>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</si>
  <si>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</si>
  <si>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</si>
  <si>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</si>
  <si>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</si>
  <si>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</si>
  <si>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</si>
  <si>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</si>
  <si>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</si>
  <si>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</si>
  <si>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</si>
  <si>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</si>
  <si>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</si>
  <si>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</si>
  <si>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</si>
  <si>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</si>
  <si>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</si>
  <si>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</si>
  <si>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</si>
  <si>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</si>
  <si>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</si>
  <si>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</si>
  <si>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</si>
  <si>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</si>
  <si>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</si>
  <si>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</si>
  <si>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</si>
  <si>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</si>
  <si>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</si>
  <si>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</si>
  <si>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</si>
  <si>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</si>
  <si>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</si>
  <si>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</si>
  <si>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</si>
  <si>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</si>
  <si>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</si>
  <si>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</si>
  <si>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</si>
  <si>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</si>
  <si>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</si>
  <si>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</si>
  <si>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</si>
  <si>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</si>
  <si>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</si>
  <si>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</si>
  <si>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</si>
  <si>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</si>
  <si>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</si>
  <si>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</si>
  <si>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</si>
  <si>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</si>
  <si>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</si>
  <si>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</si>
  <si>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</si>
  <si>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</si>
  <si>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</si>
  <si>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</si>
  <si>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</si>
  <si>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</si>
  <si>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</si>
  <si>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</si>
  <si>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</si>
  <si>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</si>
  <si>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</si>
  <si>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</si>
  <si>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</si>
  <si>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</si>
  <si>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</si>
  <si>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</si>
  <si>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</si>
  <si>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</si>
  <si>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</si>
  <si>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</si>
  <si>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</si>
  <si>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</si>
  <si>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</si>
  <si>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</si>
  <si>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</si>
  <si>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</si>
  <si>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</si>
  <si>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</si>
  <si>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</si>
  <si>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</si>
  <si>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</si>
  <si>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</si>
  <si>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</si>
  <si>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</si>
  <si>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</si>
  <si>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</si>
  <si>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</si>
  <si>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</si>
  <si>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</si>
  <si>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</si>
  <si>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</si>
  <si>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</si>
  <si>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</si>
  <si>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</si>
  <si>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</si>
  <si>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</si>
  <si>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</si>
  <si>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</si>
  <si>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</si>
  <si>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</si>
  <si>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</si>
  <si>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</si>
  <si>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</si>
  <si>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</si>
  <si>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</si>
  <si>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</si>
  <si>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</si>
  <si>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</si>
  <si>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</si>
  <si>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</si>
  <si>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</si>
  <si>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</si>
  <si>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</si>
  <si>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</si>
  <si>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</si>
  <si>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</si>
  <si>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</si>
  <si>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</si>
  <si>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</si>
  <si>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</si>
  <si>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</si>
  <si>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</si>
  <si>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</si>
  <si>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</si>
  <si>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</si>
  <si>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</si>
  <si>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</si>
  <si>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</si>
  <si>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</si>
  <si>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</si>
  <si>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</si>
  <si>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</si>
  <si>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</si>
  <si>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</si>
  <si>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</si>
  <si>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</si>
  <si>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</si>
  <si>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</si>
  <si>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</si>
  <si>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</si>
  <si>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</si>
  <si>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</si>
  <si>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</si>
  <si>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</si>
  <si>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</si>
  <si>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</si>
  <si>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</si>
  <si>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</si>
  <si>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</si>
  <si>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</si>
  <si>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</si>
  <si>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</si>
  <si>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</si>
  <si>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</si>
  <si>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</si>
  <si>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</si>
  <si>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</si>
  <si>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</si>
  <si>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</si>
  <si>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</si>
  <si>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</si>
  <si>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</si>
  <si>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</si>
  <si>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</si>
  <si>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</si>
  <si>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</si>
  <si>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</si>
  <si>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</si>
  <si>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</si>
  <si>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</si>
  <si>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</si>
  <si>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</si>
  <si>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</si>
  <si>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</si>
  <si>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</si>
  <si>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</si>
  <si>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</si>
  <si>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</si>
  <si>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</si>
  <si>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</si>
  <si>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</si>
  <si>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</si>
  <si>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</si>
  <si>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</si>
  <si>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</si>
  <si>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</si>
  <si>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</si>
  <si>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</si>
  <si>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</si>
  <si>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</si>
  <si>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</si>
  <si>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</si>
  <si>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</si>
  <si>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</si>
  <si>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</si>
  <si>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</si>
  <si>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</si>
  <si>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</si>
  <si>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</si>
  <si>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</si>
  <si>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</si>
  <si>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</si>
  <si>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</si>
  <si>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</si>
  <si>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</si>
  <si>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</si>
  <si>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</si>
  <si>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</si>
  <si>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</si>
  <si>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</si>
  <si>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</si>
  <si>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</si>
  <si>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</si>
  <si>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</si>
  <si>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</si>
  <si>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</si>
  <si>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</si>
  <si>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</si>
  <si>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</si>
  <si>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</si>
  <si>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</si>
  <si>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</si>
  <si>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</si>
  <si>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</si>
  <si>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</si>
  <si>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</si>
  <si>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</si>
  <si>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</si>
  <si>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</si>
  <si>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</si>
  <si>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</si>
  <si>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</si>
  <si>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</si>
  <si>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</si>
  <si>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</si>
  <si>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</si>
  <si>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</si>
  <si>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</si>
  <si>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</si>
  <si>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</si>
  <si>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</si>
  <si>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</si>
  <si>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</si>
  <si>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</si>
  <si>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</si>
  <si>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</si>
  <si>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</si>
  <si>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</si>
  <si>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</si>
  <si>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</si>
  <si>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</si>
  <si>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</si>
  <si>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</si>
  <si>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</si>
  <si>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</si>
  <si>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</si>
  <si>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</si>
  <si>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</si>
  <si>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</si>
  <si>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</si>
  <si>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</si>
  <si>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</si>
  <si>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</si>
  <si>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</si>
  <si>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</si>
  <si>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</si>
  <si>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</si>
  <si>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</si>
  <si>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</si>
  <si>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</si>
  <si>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</si>
  <si>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</si>
  <si>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</si>
  <si>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</si>
  <si>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</si>
  <si>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</si>
  <si>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</si>
  <si>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</si>
  <si>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</si>
  <si>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</si>
  <si>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</si>
  <si>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</si>
  <si>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</si>
  <si>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</si>
  <si>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</si>
  <si>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</si>
  <si>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</si>
  <si>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</si>
  <si>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</si>
  <si>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</si>
  <si>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</si>
  <si>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</si>
  <si>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</si>
  <si>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</si>
  <si>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</si>
  <si>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</si>
  <si>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</si>
  <si>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</si>
  <si>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</si>
  <si>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</si>
  <si>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</si>
  <si>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</si>
  <si>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</si>
  <si>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</si>
  <si>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</si>
  <si>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</si>
  <si>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</si>
  <si>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</si>
  <si>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</si>
  <si>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</si>
  <si>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</si>
  <si>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</si>
  <si>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</si>
  <si>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</si>
  <si>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</si>
  <si>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</si>
  <si>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</si>
  <si>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</si>
  <si>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</si>
  <si>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</si>
  <si>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</si>
  <si>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</si>
  <si>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</si>
  <si>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</si>
  <si>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</si>
  <si>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</si>
  <si>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</si>
  <si>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</si>
  <si>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</si>
  <si>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</si>
  <si>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</si>
  <si>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</si>
  <si>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</si>
  <si>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</si>
  <si>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</si>
  <si>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</si>
  <si>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</si>
  <si>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</si>
  <si>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</si>
  <si>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</si>
  <si>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</si>
  <si>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</si>
  <si>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</si>
  <si>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</si>
  <si>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</si>
  <si>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</si>
  <si>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</si>
  <si>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</si>
  <si>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</si>
  <si>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</si>
  <si>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</si>
  <si>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</si>
  <si>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</si>
  <si>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</si>
  <si>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</si>
  <si>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</si>
  <si>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</si>
  <si>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</si>
  <si>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</si>
  <si>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</si>
  <si>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</si>
  <si>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</si>
  <si>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</si>
  <si>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</si>
  <si>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</si>
  <si>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</si>
  <si>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</si>
  <si>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</si>
  <si>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</si>
  <si>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</si>
  <si>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</si>
  <si>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</si>
  <si>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</si>
  <si>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</si>
  <si>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</si>
  <si>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</si>
  <si>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</si>
  <si>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</si>
  <si>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</si>
  <si>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</si>
  <si>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</si>
  <si>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</si>
  <si>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</si>
  <si>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</si>
  <si>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</si>
  <si>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</si>
  <si>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</si>
  <si>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</si>
  <si>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</si>
  <si>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</si>
  <si>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</si>
  <si>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</si>
  <si>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</si>
  <si>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</si>
  <si>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</si>
  <si>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</si>
  <si>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</si>
  <si>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</si>
  <si>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</si>
  <si>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</si>
  <si>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</si>
  <si>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</si>
  <si>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</si>
  <si>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</si>
  <si>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</si>
  <si>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</si>
  <si>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</si>
  <si>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</si>
  <si>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</si>
  <si>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</si>
  <si>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</si>
  <si>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</si>
  <si>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</si>
  <si>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</si>
  <si>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</si>
  <si>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</si>
  <si>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</si>
  <si>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</si>
  <si>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</si>
  <si>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</si>
  <si>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</si>
  <si>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</si>
  <si>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</si>
  <si>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</si>
  <si>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</si>
  <si>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</si>
  <si>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</si>
  <si>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</si>
  <si>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</si>
  <si>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</si>
  <si>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</si>
  <si>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</si>
  <si>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</si>
  <si>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</si>
  <si>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</si>
  <si>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</si>
  <si>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</si>
  <si>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</si>
  <si>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</si>
  <si>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</si>
  <si>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</si>
  <si>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</si>
  <si>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</si>
  <si>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</si>
  <si>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</si>
  <si>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</si>
  <si>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</si>
  <si>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</si>
  <si>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</si>
  <si>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</si>
  <si>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</si>
  <si>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</si>
  <si>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</si>
  <si>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</si>
  <si>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</si>
  <si>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</si>
  <si>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</si>
  <si>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</si>
  <si>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</si>
  <si>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</si>
  <si>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</si>
  <si>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</si>
  <si>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</si>
  <si>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</si>
  <si>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</si>
  <si>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</si>
  <si>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</si>
  <si>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</si>
  <si>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</si>
  <si>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</si>
  <si>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</si>
  <si>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</si>
  <si>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</si>
  <si>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</si>
  <si>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</si>
  <si>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</si>
  <si>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</si>
  <si>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</si>
  <si>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</si>
  <si>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</si>
  <si>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</si>
  <si>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</si>
  <si>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</si>
  <si>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</si>
  <si>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</si>
  <si>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</si>
  <si>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</si>
  <si>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</si>
  <si>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</si>
  <si>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</si>
  <si>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</si>
  <si>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</si>
  <si>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</si>
  <si>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</si>
  <si>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</si>
  <si>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</si>
  <si>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</si>
  <si>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</si>
  <si>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</si>
  <si>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</si>
  <si>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</si>
  <si>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</si>
  <si>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</si>
  <si>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</si>
  <si>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</si>
  <si>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</si>
  <si>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</si>
  <si>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</si>
  <si>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</si>
  <si>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</si>
  <si>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</si>
  <si>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</si>
  <si>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</si>
  <si>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</si>
  <si>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</si>
  <si>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</si>
  <si>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</si>
  <si>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</si>
  <si>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</si>
  <si>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</si>
  <si>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</si>
  <si>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</si>
  <si>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</si>
  <si>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</si>
  <si>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</si>
  <si>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</si>
  <si>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</si>
  <si>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</si>
  <si>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</si>
  <si>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</si>
  <si>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</si>
  <si>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</si>
  <si>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</si>
  <si>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</si>
  <si>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</si>
  <si>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</si>
  <si>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</si>
  <si>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</si>
  <si>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</si>
  <si>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</si>
  <si>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</si>
  <si>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</si>
  <si>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</si>
  <si>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</si>
  <si>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</si>
  <si>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</si>
  <si>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</si>
  <si>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</si>
  <si>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</si>
  <si>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</si>
  <si>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</si>
  <si>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</si>
  <si>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</si>
  <si>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</si>
  <si>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</si>
  <si>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</si>
  <si>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</si>
  <si>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</si>
  <si>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</si>
  <si>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</si>
  <si>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</si>
  <si>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</si>
  <si>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</si>
  <si>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</si>
  <si>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</si>
  <si>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</si>
  <si>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</si>
  <si>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</si>
  <si>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</si>
  <si>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</si>
  <si>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</si>
  <si>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</si>
  <si>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</si>
  <si>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</si>
  <si>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</si>
  <si>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</si>
  <si>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</si>
  <si>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</si>
  <si>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</si>
  <si>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</si>
  <si>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</si>
  <si>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</si>
  <si>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</si>
  <si>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</si>
  <si>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</si>
  <si>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</si>
  <si>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</si>
  <si>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</si>
  <si>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</si>
  <si>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</si>
  <si>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</si>
  <si>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</si>
  <si>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</si>
  <si>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</si>
  <si>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</si>
  <si>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</si>
  <si>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</si>
  <si>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</si>
  <si>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</si>
  <si>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</si>
  <si>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</si>
  <si>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</si>
  <si>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</si>
  <si>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</si>
  <si>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</si>
  <si>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</si>
  <si>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</si>
  <si>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</si>
  <si>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</si>
  <si>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</si>
  <si>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</si>
  <si>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</si>
  <si>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</si>
  <si>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</si>
  <si>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</si>
  <si>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</si>
  <si>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</si>
  <si>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</si>
  <si>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</si>
  <si>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</si>
  <si>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</si>
  <si>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</si>
  <si>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</si>
  <si>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</si>
  <si>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</si>
  <si>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</si>
  <si>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</si>
  <si>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</si>
  <si>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</si>
  <si>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</si>
  <si>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</si>
  <si>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</si>
  <si>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</si>
  <si>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</si>
  <si>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</si>
  <si>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</si>
  <si>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</si>
  <si>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</si>
  <si>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</si>
  <si>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</si>
  <si>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</si>
  <si>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</si>
  <si>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</si>
  <si>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</si>
  <si>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</si>
  <si>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</si>
  <si>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</si>
  <si>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</si>
  <si>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</si>
  <si>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</si>
  <si>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</si>
  <si>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</si>
  <si>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</si>
  <si>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</si>
  <si>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</si>
  <si>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</si>
  <si>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</si>
  <si>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</si>
  <si>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</si>
  <si>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</si>
  <si>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</si>
  <si>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</si>
  <si>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</si>
  <si>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</si>
  <si>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</si>
  <si>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</si>
  <si>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</si>
  <si>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</si>
  <si>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</si>
  <si>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</si>
  <si>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</si>
  <si>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</si>
  <si>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</si>
  <si>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</si>
  <si>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</si>
  <si>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</si>
  <si>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</si>
  <si>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</si>
  <si>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</si>
  <si>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</si>
  <si>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</si>
  <si>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</si>
  <si>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</si>
  <si>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</si>
  <si>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</si>
  <si>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</si>
  <si>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</si>
  <si>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</si>
  <si>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</si>
  <si>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</si>
  <si>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</si>
  <si>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</si>
  <si>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</si>
  <si>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</si>
  <si>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</si>
  <si>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</si>
  <si>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</si>
  <si>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</si>
  <si>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</si>
  <si>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</si>
  <si>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</si>
  <si>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</si>
  <si>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</si>
  <si>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</si>
  <si>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</si>
  <si>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</si>
  <si>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</si>
  <si>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</si>
  <si>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</si>
  <si>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</si>
  <si>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</si>
  <si>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</si>
  <si>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</si>
  <si>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</si>
  <si>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</si>
  <si>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</si>
  <si>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</si>
  <si>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</si>
  <si>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</si>
  <si>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</si>
  <si>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</si>
  <si>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</si>
  <si>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</si>
  <si>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</si>
  <si>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</si>
  <si>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</si>
  <si>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</si>
  <si>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</si>
  <si>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</si>
  <si>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</si>
  <si>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</si>
  <si>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</si>
  <si>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</si>
  <si>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</si>
  <si>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</si>
  <si>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</si>
  <si>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</si>
  <si>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</si>
  <si>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</si>
  <si>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</si>
  <si>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</si>
  <si>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</si>
  <si>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</si>
  <si>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</si>
  <si>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</si>
  <si>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</si>
  <si>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</si>
  <si>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</si>
  <si>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</si>
  <si>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</si>
  <si>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</si>
  <si>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</si>
  <si>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</si>
  <si>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</si>
  <si>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</si>
  <si>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</si>
  <si>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</si>
  <si>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</si>
  <si>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</si>
  <si>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</si>
  <si>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</si>
  <si>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</si>
  <si>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</si>
  <si>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</si>
  <si>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</si>
  <si>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</si>
  <si>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</si>
  <si>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</si>
  <si>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</si>
  <si>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</si>
  <si>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</si>
  <si>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</si>
  <si>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</si>
  <si>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</si>
  <si>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</si>
  <si>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</si>
  <si>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</si>
  <si>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</si>
  <si>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</si>
  <si>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</si>
  <si>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</si>
  <si>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</si>
  <si>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</si>
  <si>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</si>
  <si>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</si>
  <si>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</si>
  <si>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</si>
  <si>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</si>
  <si>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</si>
  <si>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</si>
  <si>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</si>
  <si>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</si>
  <si>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</si>
  <si>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</si>
  <si>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</si>
  <si>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</si>
  <si>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</si>
  <si>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</si>
  <si>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</si>
  <si>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</si>
  <si>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</si>
  <si>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</si>
  <si>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</si>
  <si>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</si>
  <si>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</si>
  <si>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</si>
  <si>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</si>
  <si>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</si>
  <si>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</si>
  <si>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</si>
  <si>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</si>
  <si>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</si>
  <si>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</si>
  <si>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</si>
  <si>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</si>
  <si>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</si>
  <si>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</si>
  <si>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</si>
  <si>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</si>
  <si>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</si>
  <si>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</si>
  <si>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</si>
  <si>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</si>
  <si>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</si>
  <si>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</si>
  <si>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</si>
  <si>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</si>
  <si>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</si>
  <si>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</si>
  <si>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</si>
  <si>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</si>
  <si>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</si>
  <si>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</si>
  <si>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</si>
  <si>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</si>
  <si>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</si>
  <si>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</si>
  <si>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</si>
  <si>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</si>
  <si>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</si>
  <si>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</si>
  <si>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</si>
  <si>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</si>
  <si>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</si>
  <si>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</si>
  <si>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</si>
  <si>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</si>
  <si>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</si>
  <si>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</si>
  <si>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</si>
  <si>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</si>
  <si>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</si>
  <si>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</si>
  <si>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</si>
  <si>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</si>
  <si>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</si>
  <si>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</si>
  <si>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</si>
  <si>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</si>
  <si>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</si>
  <si>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</si>
  <si>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</si>
  <si>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</si>
  <si>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</si>
  <si>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</si>
  <si>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</si>
  <si>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</si>
  <si>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</si>
  <si>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</si>
  <si>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</si>
  <si>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</si>
  <si>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</si>
  <si>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</si>
  <si>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</si>
  <si>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</si>
  <si>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</si>
  <si>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</si>
  <si>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</si>
  <si>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</si>
  <si>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</si>
  <si>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</si>
  <si>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</si>
  <si>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</si>
  <si>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</si>
  <si>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</si>
  <si>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</si>
  <si>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</si>
  <si>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</si>
  <si>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</si>
  <si>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</si>
  <si>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</si>
  <si>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</si>
  <si>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</si>
  <si>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</si>
  <si>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</si>
  <si>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</si>
  <si>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</si>
  <si>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</si>
  <si>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</si>
  <si>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</si>
  <si>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</si>
  <si>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</si>
  <si>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</si>
  <si>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</si>
  <si>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</si>
  <si>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</si>
  <si>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</si>
  <si>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</si>
  <si>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</si>
  <si>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</si>
  <si>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</si>
  <si>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</si>
  <si>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</si>
  <si>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</si>
  <si>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</si>
  <si>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</si>
  <si>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</si>
  <si>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</si>
  <si>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</si>
  <si>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</si>
  <si>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</si>
  <si>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</si>
  <si>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</si>
  <si>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</si>
  <si>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</si>
  <si>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</si>
  <si>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</si>
  <si>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</si>
  <si>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</si>
  <si>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</si>
  <si>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</si>
  <si>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</si>
  <si>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</si>
  <si>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</si>
  <si>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</si>
  <si>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</si>
  <si>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</si>
  <si>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</si>
  <si>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</si>
  <si>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</si>
  <si>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</si>
  <si>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</si>
  <si>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</si>
  <si>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</si>
  <si>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</si>
  <si>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</si>
  <si>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</si>
  <si>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</si>
  <si>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</si>
  <si>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</si>
  <si>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</si>
  <si>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</si>
  <si>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</si>
  <si>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</si>
  <si>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</si>
  <si>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</si>
  <si>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</si>
  <si>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</si>
  <si>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</si>
  <si>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</si>
  <si>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</si>
  <si>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</si>
  <si>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</si>
  <si>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</si>
  <si>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</si>
  <si>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</si>
  <si>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</si>
  <si>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</si>
  <si>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</si>
  <si>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</si>
  <si>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</si>
  <si>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</si>
  <si>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</si>
  <si>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</si>
  <si>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</si>
  <si>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</si>
  <si>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</si>
  <si>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</si>
  <si>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</si>
  <si>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</si>
  <si>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</si>
  <si>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</si>
  <si>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</si>
  <si>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</si>
  <si>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</si>
  <si>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</si>
  <si>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</si>
  <si>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</si>
  <si>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</si>
  <si>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</si>
  <si>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</si>
  <si>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</si>
  <si>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</si>
  <si>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</si>
  <si>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</si>
  <si>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</si>
  <si>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</si>
  <si>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</si>
  <si>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</si>
  <si>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</si>
  <si>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</si>
  <si>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</si>
  <si>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</si>
  <si>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</si>
  <si>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</si>
  <si>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</si>
  <si>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</si>
  <si>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</si>
  <si>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</si>
  <si>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</si>
  <si>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</si>
  <si>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</si>
  <si>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</si>
  <si>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</si>
  <si>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</si>
  <si>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</si>
  <si>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</si>
  <si>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</si>
  <si>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</si>
  <si>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</si>
  <si>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</si>
  <si>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</si>
  <si>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</si>
  <si>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</si>
  <si>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</si>
  <si>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</si>
  <si>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</si>
  <si>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</si>
  <si>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</si>
  <si>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</si>
  <si>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</si>
  <si>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</si>
  <si>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</si>
  <si>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</si>
  <si>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</si>
  <si>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</si>
  <si>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</si>
  <si>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</si>
  <si>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</si>
  <si>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</si>
  <si>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</si>
  <si>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</si>
  <si>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</si>
  <si>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</si>
  <si>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</si>
  <si>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</si>
  <si>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</si>
  <si>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</si>
  <si>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</si>
  <si>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</si>
  <si>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</si>
  <si>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</si>
  <si>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</si>
  <si>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</si>
  <si>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</si>
  <si>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</si>
  <si>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</si>
  <si>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</si>
  <si>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</si>
  <si>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</si>
  <si>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</si>
  <si>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</si>
  <si>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</si>
  <si>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</si>
  <si>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</si>
  <si>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</si>
  <si>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</si>
  <si>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</si>
  <si>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</si>
  <si>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</si>
  <si>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</si>
  <si>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</si>
  <si>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</si>
  <si>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</si>
  <si>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</si>
  <si>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</si>
  <si>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</si>
  <si>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</si>
  <si>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</si>
  <si>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</si>
  <si>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</si>
  <si>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</si>
  <si>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</si>
  <si>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</si>
  <si>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</si>
  <si>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</si>
  <si>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</si>
  <si>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</si>
  <si>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</si>
  <si>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</si>
  <si>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</si>
  <si>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</si>
  <si>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</si>
  <si>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</si>
  <si>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</si>
  <si>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</si>
  <si>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</si>
  <si>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</si>
  <si>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</si>
  <si>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</si>
  <si>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</si>
  <si>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</si>
  <si>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</si>
  <si>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</si>
  <si>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</si>
  <si>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</si>
  <si>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</si>
  <si>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</si>
  <si>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</si>
  <si>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</si>
  <si>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</si>
  <si>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</si>
  <si>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</si>
  <si>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</si>
  <si>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</si>
  <si>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</si>
  <si>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</si>
  <si>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</si>
  <si>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</si>
  <si>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</si>
  <si>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</si>
  <si>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</si>
  <si>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</si>
  <si>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</si>
  <si>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</si>
  <si>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</si>
  <si>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</si>
  <si>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</si>
  <si>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</si>
  <si>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</si>
  <si>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</si>
  <si>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</si>
  <si>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</si>
  <si>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</si>
  <si>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</si>
  <si>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</si>
  <si>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</si>
  <si>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</si>
  <si>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</si>
  <si>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</si>
  <si>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</si>
  <si>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</si>
  <si>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</si>
  <si>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</si>
  <si>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</si>
  <si>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</si>
  <si>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</si>
  <si>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</si>
  <si>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</si>
  <si>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</si>
  <si>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</si>
  <si>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</si>
  <si>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</si>
  <si>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</si>
  <si>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</si>
  <si>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</si>
  <si>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</si>
  <si>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</si>
  <si>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</si>
  <si>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</si>
  <si>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</si>
  <si>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</si>
  <si>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</si>
  <si>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</si>
  <si>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</si>
  <si>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</si>
  <si>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</si>
  <si>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</si>
  <si>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</si>
  <si>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</si>
  <si>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</si>
  <si>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</si>
  <si>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</si>
  <si>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</si>
  <si>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</si>
  <si>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</si>
  <si>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</si>
  <si>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</si>
  <si>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</si>
  <si>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</si>
  <si>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</si>
  <si>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</si>
  <si>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</si>
  <si>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</si>
  <si>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</si>
  <si>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</si>
  <si>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</si>
  <si>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</si>
  <si>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</si>
  <si>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</si>
  <si>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</si>
  <si>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</si>
  <si>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</si>
  <si>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</si>
  <si>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</si>
  <si>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</si>
  <si>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</si>
  <si>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</si>
  <si>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</si>
  <si>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</si>
  <si>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</si>
  <si>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</si>
  <si>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</si>
  <si>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</si>
  <si>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</si>
  <si>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</si>
  <si>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</si>
  <si>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</si>
  <si>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</si>
  <si>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</si>
  <si>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</si>
  <si>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</si>
  <si>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</si>
  <si>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</si>
  <si>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</si>
  <si>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</si>
  <si>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</si>
  <si>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</si>
  <si>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</si>
  <si>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</si>
  <si>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</si>
  <si>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</si>
  <si>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</si>
  <si>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</si>
  <si>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</si>
  <si>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</si>
  <si>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</si>
  <si>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</si>
  <si>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</si>
  <si>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</si>
  <si>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</si>
  <si>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</si>
  <si>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</si>
  <si>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</si>
  <si>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</si>
  <si>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</si>
  <si>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</si>
  <si>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</si>
  <si>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</si>
  <si>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</si>
  <si>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</si>
  <si>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</si>
  <si>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</si>
  <si>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</si>
  <si>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</si>
  <si>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</si>
  <si>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</si>
  <si>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</si>
  <si>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</si>
  <si>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</si>
  <si>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</si>
  <si>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</si>
  <si>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</si>
  <si>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</si>
  <si>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</si>
  <si>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</si>
  <si>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</si>
  <si>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</si>
  <si>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</si>
  <si>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</si>
  <si>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</si>
  <si>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</si>
  <si>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</si>
  <si>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</si>
  <si>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</si>
  <si>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</si>
  <si>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</si>
  <si>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</si>
  <si>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</si>
  <si>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</si>
  <si>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</si>
  <si>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</si>
  <si>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</si>
  <si>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</si>
  <si>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</si>
  <si>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</si>
  <si>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</si>
  <si>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</si>
  <si>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</si>
  <si>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</si>
  <si>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</si>
  <si>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</si>
  <si>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</si>
  <si>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</si>
  <si>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</si>
  <si>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</si>
  <si>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</si>
  <si>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</si>
  <si>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</si>
  <si>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</si>
  <si>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</si>
  <si>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</si>
  <si>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</si>
  <si>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</si>
  <si>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</si>
  <si>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</si>
  <si>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</si>
  <si>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</si>
  <si>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</si>
  <si>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</si>
  <si>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</si>
  <si>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</si>
  <si>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</si>
  <si>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</si>
  <si>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</si>
  <si>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</si>
  <si>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</si>
  <si>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</si>
  <si>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</si>
  <si>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</si>
  <si>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</si>
  <si>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</si>
  <si>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</si>
  <si>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</si>
  <si>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</si>
  <si>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</si>
  <si>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</si>
  <si>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</si>
  <si>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</si>
  <si>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</si>
  <si>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</si>
  <si>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</si>
  <si>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</si>
  <si>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</si>
  <si>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</si>
  <si>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</si>
  <si>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</si>
  <si>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</si>
  <si>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</si>
  <si>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</si>
  <si>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</si>
  <si>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</si>
  <si>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</si>
  <si>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</si>
  <si>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</si>
  <si>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</si>
  <si>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</si>
  <si>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</si>
  <si>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</si>
  <si>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</si>
  <si>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</si>
  <si>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</si>
  <si>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</si>
  <si>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</si>
  <si>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</si>
  <si>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</si>
  <si>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</si>
  <si>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</si>
  <si>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</si>
  <si>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</si>
  <si>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</si>
  <si>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</si>
  <si>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</si>
  <si>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</si>
  <si>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</si>
  <si>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</si>
  <si>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</si>
  <si>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</si>
  <si>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</si>
  <si>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</si>
  <si>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</si>
  <si>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</si>
  <si>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</si>
  <si>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</si>
  <si>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</si>
  <si>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</si>
  <si>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</si>
  <si>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</si>
  <si>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</si>
  <si>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</si>
  <si>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</si>
  <si>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</si>
  <si>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</si>
  <si>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</si>
  <si>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</si>
  <si>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</si>
  <si>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</si>
  <si>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</si>
  <si>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</si>
  <si>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</si>
  <si>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</si>
  <si>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</si>
  <si>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</si>
  <si>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</si>
  <si>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</si>
  <si>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</si>
  <si>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</si>
  <si>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</si>
  <si>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</si>
  <si>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</si>
  <si>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</si>
  <si>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</si>
  <si>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</si>
  <si>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</si>
  <si>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</si>
  <si>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</si>
  <si>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</si>
  <si>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</si>
  <si>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</si>
  <si>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</si>
  <si>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</si>
  <si>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</si>
  <si>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</si>
  <si>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</si>
  <si>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</si>
  <si>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</si>
  <si>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</si>
  <si>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</si>
  <si>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</si>
  <si>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</si>
  <si>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</si>
  <si>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</si>
  <si>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</si>
  <si>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</si>
  <si>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</si>
  <si>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</si>
  <si>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</si>
  <si>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</si>
  <si>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</si>
  <si>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</si>
  <si>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</si>
  <si>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</si>
  <si>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</si>
  <si>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</si>
  <si>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</si>
  <si>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</si>
  <si>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</si>
  <si>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</si>
  <si>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</si>
  <si>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</si>
  <si>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</si>
  <si>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</si>
  <si>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</si>
  <si>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</si>
  <si>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</si>
  <si>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</si>
  <si>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</si>
  <si>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</si>
  <si>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</si>
  <si>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</si>
  <si>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</si>
  <si>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</si>
  <si>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</si>
  <si>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</si>
  <si>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</si>
  <si>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</si>
  <si>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</si>
  <si>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</si>
  <si>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</si>
  <si>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</si>
  <si>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</si>
  <si>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</si>
  <si>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</si>
  <si>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</si>
  <si>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</si>
  <si>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</si>
  <si>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</si>
  <si>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</si>
  <si>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</si>
  <si>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</si>
  <si>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</si>
  <si>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</si>
  <si>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</si>
  <si>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</si>
  <si>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</si>
  <si>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</si>
  <si>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</si>
  <si>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</si>
  <si>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</si>
  <si>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</si>
  <si>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</si>
  <si>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</si>
  <si>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</si>
  <si>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</si>
  <si>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</si>
  <si>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</si>
  <si>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</si>
  <si>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</si>
  <si>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</si>
  <si>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</si>
  <si>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</si>
  <si>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</si>
  <si>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</si>
  <si>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</si>
  <si>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</si>
  <si>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</si>
  <si>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</si>
  <si>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</si>
  <si>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</si>
  <si>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</si>
  <si>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</si>
  <si>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</si>
  <si>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</si>
  <si>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</si>
  <si>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</si>
  <si>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</si>
  <si>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</si>
  <si>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</si>
  <si>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</si>
  <si>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</si>
  <si>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</si>
  <si>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</si>
  <si>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</si>
  <si>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</si>
  <si>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</si>
  <si>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</si>
  <si>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</si>
  <si>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</si>
  <si>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</si>
  <si>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</si>
  <si>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</si>
  <si>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</si>
  <si>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</si>
  <si>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</si>
  <si>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</si>
  <si>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</si>
  <si>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</si>
  <si>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</si>
  <si>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</si>
  <si>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</si>
  <si>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</si>
  <si>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</si>
  <si>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</si>
  <si>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</si>
  <si>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</si>
  <si>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</si>
  <si>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</si>
  <si>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</si>
  <si>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</si>
  <si>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</si>
  <si>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</si>
  <si>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</si>
  <si>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</si>
  <si>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</si>
  <si>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</si>
  <si>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</si>
  <si>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</si>
  <si>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</si>
  <si>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</si>
  <si>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</si>
  <si>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</si>
  <si>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</si>
  <si>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</si>
  <si>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</si>
  <si>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</si>
  <si>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</si>
  <si>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</si>
  <si>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</si>
  <si>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</si>
  <si>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</si>
  <si>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</si>
  <si>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</si>
  <si>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</si>
  <si>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</si>
  <si>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</si>
  <si>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</si>
  <si>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</si>
  <si>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</si>
  <si>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</si>
  <si>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</si>
  <si>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</si>
  <si>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</si>
  <si>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</si>
  <si>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</si>
  <si>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</si>
  <si>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</si>
  <si>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</si>
  <si>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</si>
  <si>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</si>
  <si>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</si>
  <si>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</si>
  <si>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</si>
  <si>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</si>
  <si>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</si>
  <si>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</si>
  <si>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</si>
  <si>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</si>
  <si>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</si>
  <si>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</si>
  <si>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</si>
  <si>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</si>
  <si>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</si>
  <si>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</si>
  <si>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</si>
  <si>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</si>
  <si>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</si>
  <si>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</si>
  <si>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</si>
  <si>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</si>
  <si>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</si>
  <si>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</si>
  <si>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</si>
  <si>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</si>
  <si>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</si>
  <si>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</si>
  <si>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</si>
  <si>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</si>
  <si>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</si>
  <si>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</si>
  <si>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</si>
  <si>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</si>
  <si>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</si>
  <si>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</si>
  <si>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</si>
  <si>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</si>
  <si>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</si>
  <si>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</si>
  <si>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</si>
  <si>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</si>
  <si>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</si>
  <si>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</si>
  <si>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</si>
  <si>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</si>
  <si>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</si>
  <si>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</si>
  <si>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</si>
  <si>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</si>
  <si>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</si>
  <si>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</si>
  <si>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</si>
  <si>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</si>
  <si>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</si>
  <si>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</si>
  <si>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</si>
  <si>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</si>
  <si>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</si>
  <si>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</si>
  <si>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</si>
  <si>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</si>
  <si>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</si>
  <si>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</si>
  <si>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</si>
  <si>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</si>
  <si>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</si>
  <si>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</si>
  <si>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</si>
  <si>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</si>
  <si>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</si>
  <si>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</si>
  <si>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</si>
  <si>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</si>
  <si>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</si>
  <si>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</si>
  <si>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</si>
  <si>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</si>
  <si>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</si>
  <si>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</si>
  <si>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</si>
  <si>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</si>
  <si>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</si>
  <si>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</si>
  <si>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</si>
  <si>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</si>
  <si>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</si>
  <si>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</si>
  <si>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</si>
  <si>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</si>
  <si>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</si>
  <si>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</si>
  <si>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</si>
  <si>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</si>
  <si>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</si>
  <si>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</si>
  <si>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</si>
  <si>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</si>
  <si>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</si>
  <si>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</si>
  <si>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</si>
  <si>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</si>
  <si>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</si>
  <si>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</si>
  <si>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</si>
  <si>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</si>
  <si>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</si>
  <si>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</si>
  <si>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</si>
  <si>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</si>
  <si>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</si>
  <si>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</si>
  <si>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</si>
  <si>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</si>
  <si>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</si>
  <si>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</si>
  <si>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</si>
  <si>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</si>
  <si>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</si>
  <si>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</si>
  <si>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</si>
  <si>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</si>
  <si>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</si>
  <si>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</si>
  <si>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</si>
  <si>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</si>
  <si>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</si>
  <si>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</si>
  <si>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</si>
  <si>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</si>
  <si>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</si>
  <si>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</si>
  <si>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</si>
  <si>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</si>
  <si>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</si>
  <si>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</si>
  <si>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</si>
  <si>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</si>
  <si>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</si>
  <si>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</si>
  <si>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</si>
  <si>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</si>
  <si>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</si>
  <si>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</si>
  <si>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</si>
  <si>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</si>
  <si>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</si>
  <si>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</si>
  <si>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</si>
  <si>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</si>
  <si>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</si>
  <si>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</si>
  <si>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</si>
  <si>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</si>
  <si>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</si>
  <si>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</si>
  <si>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</si>
  <si>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</si>
  <si>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</si>
  <si>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</si>
  <si>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</si>
  <si>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</si>
  <si>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</si>
  <si>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</si>
  <si>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</si>
  <si>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</si>
  <si>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</si>
  <si>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</si>
  <si>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</si>
  <si>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</si>
  <si>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</si>
  <si>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</si>
  <si>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</si>
  <si>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</si>
  <si>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</si>
  <si>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</si>
  <si>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</si>
  <si>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</si>
  <si>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</si>
  <si>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</si>
  <si>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</si>
  <si>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</si>
  <si>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</si>
  <si>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</si>
  <si>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</si>
  <si>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</si>
  <si>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</si>
  <si>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</si>
  <si>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</si>
  <si>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</si>
  <si>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</si>
  <si>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</si>
  <si>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</si>
  <si>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</si>
  <si>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</si>
  <si>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</si>
  <si>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</si>
  <si>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</si>
  <si>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</si>
  <si>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</si>
  <si>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</si>
  <si>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</si>
  <si>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</si>
  <si>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</si>
  <si>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</si>
  <si>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</si>
  <si>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</si>
  <si>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</si>
  <si>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</si>
  <si>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</si>
  <si>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</si>
  <si>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</si>
  <si>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</si>
  <si>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</si>
  <si>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</si>
  <si>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</si>
  <si>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</si>
  <si>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</si>
  <si>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</si>
  <si>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</si>
  <si>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</si>
  <si>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</si>
  <si>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</si>
  <si>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</si>
  <si>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</si>
  <si>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</si>
  <si>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</si>
  <si>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</si>
  <si>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</si>
  <si>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</si>
  <si>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</si>
  <si>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</si>
  <si>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</si>
  <si>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</si>
  <si>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</si>
  <si>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</si>
  <si>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</si>
  <si>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</si>
  <si>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</si>
  <si>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</si>
  <si>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</si>
  <si>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</si>
  <si>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</si>
  <si>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</si>
  <si>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</si>
  <si>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</si>
  <si>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</si>
  <si>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</si>
  <si>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</si>
  <si>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</si>
  <si>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</si>
  <si>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</si>
  <si>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</si>
  <si>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</si>
  <si>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</si>
  <si>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</si>
  <si>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</si>
  <si>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</si>
  <si>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</si>
  <si>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</si>
  <si>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</si>
  <si>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</si>
  <si>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</si>
  <si>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</si>
  <si>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</si>
  <si>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</si>
  <si>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</si>
  <si>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</si>
  <si>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</si>
  <si>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</si>
  <si>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</si>
  <si>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</si>
  <si>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</si>
  <si>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</si>
  <si>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</si>
  <si>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</si>
  <si>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</si>
  <si>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</si>
  <si>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</si>
  <si>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</si>
  <si>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</si>
  <si>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</si>
  <si>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</si>
  <si>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</si>
  <si>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</si>
  <si>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</si>
  <si>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</si>
  <si>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</si>
  <si>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</si>
  <si>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</si>
  <si>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</si>
  <si>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</si>
  <si>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</si>
  <si>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</si>
  <si>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</si>
  <si>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</si>
  <si>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</si>
  <si>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</si>
  <si>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</si>
  <si>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</si>
  <si>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</si>
  <si>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</si>
  <si>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</si>
  <si>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</si>
  <si>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</si>
  <si>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</si>
  <si>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</si>
  <si>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</si>
  <si>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</si>
  <si>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</si>
  <si>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</si>
  <si>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</si>
  <si>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</si>
  <si>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</si>
  <si>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</si>
  <si>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</si>
  <si>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</si>
  <si>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</si>
  <si>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</si>
  <si>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</si>
  <si>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</si>
  <si>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</si>
  <si>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</si>
  <si>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</si>
  <si>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</si>
  <si>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</si>
  <si>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</si>
  <si>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</si>
  <si>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</si>
  <si>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</si>
  <si>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</si>
  <si>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</si>
  <si>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</si>
  <si>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</si>
  <si>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</si>
  <si>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</si>
  <si>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</si>
  <si>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</si>
  <si>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</si>
  <si>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</si>
  <si>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</si>
  <si>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</si>
  <si>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</si>
  <si>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</si>
  <si>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</si>
  <si>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</si>
  <si>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</si>
  <si>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</si>
  <si>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</si>
  <si>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</si>
  <si>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</si>
  <si>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</si>
  <si>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</si>
  <si>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</si>
  <si>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</si>
  <si>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</si>
  <si>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</si>
  <si>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</si>
  <si>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</si>
  <si>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</si>
  <si>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</si>
  <si>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</si>
  <si>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</si>
  <si>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</si>
  <si>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</si>
  <si>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</si>
  <si>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</si>
  <si>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</si>
  <si>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</si>
  <si>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</si>
  <si>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</si>
  <si>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</si>
  <si>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</si>
  <si>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</si>
  <si>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</si>
  <si>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</si>
  <si>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</si>
  <si>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</si>
  <si>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</si>
  <si>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</si>
  <si>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</si>
  <si>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</si>
  <si>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</si>
  <si>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</si>
  <si>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</si>
  <si>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</si>
  <si>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</si>
  <si>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</si>
  <si>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</si>
  <si>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</si>
  <si>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</si>
  <si>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</si>
  <si>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</si>
  <si>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</si>
  <si>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</si>
  <si>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</si>
  <si>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</si>
  <si>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</si>
  <si>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</si>
  <si>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</si>
  <si>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</si>
  <si>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</si>
  <si>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</si>
  <si>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</si>
  <si>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</si>
  <si>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</si>
  <si>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</si>
  <si>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</si>
  <si>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</si>
  <si>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</si>
  <si>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</si>
  <si>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</si>
  <si>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</si>
  <si>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</si>
  <si>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</si>
  <si>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</si>
  <si>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</si>
  <si>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</si>
  <si>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</si>
  <si>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</si>
  <si>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</si>
  <si>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</si>
  <si>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</si>
  <si>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</si>
  <si>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</si>
  <si>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</si>
  <si>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</si>
  <si>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</si>
  <si>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</si>
  <si>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</si>
  <si>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</si>
  <si>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</si>
  <si>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</si>
  <si>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</si>
  <si>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</si>
  <si>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</si>
  <si>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</si>
  <si>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</si>
  <si>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</si>
  <si>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</si>
  <si>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</si>
  <si>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</si>
  <si>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</si>
  <si>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</si>
  <si>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</si>
  <si>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</si>
  <si>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</si>
  <si>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</si>
  <si>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</si>
  <si>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</si>
  <si>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</si>
  <si>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</si>
  <si>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</si>
  <si>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</si>
  <si>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</si>
  <si>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</si>
  <si>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</si>
  <si>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</si>
  <si>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</si>
  <si>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</si>
  <si>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</si>
  <si>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</si>
  <si>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</si>
  <si>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</si>
  <si>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</si>
  <si>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</si>
  <si>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</si>
  <si>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</si>
  <si>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</si>
  <si>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</si>
  <si>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</si>
  <si>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</si>
  <si>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</si>
  <si>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</si>
  <si>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</si>
  <si>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</si>
  <si>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</si>
  <si>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</si>
  <si>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</si>
  <si>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</si>
  <si>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</si>
  <si>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</si>
  <si>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</si>
  <si>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</si>
  <si>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</si>
  <si>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</si>
  <si>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</si>
  <si>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</si>
  <si>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</si>
  <si>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</si>
  <si>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</si>
  <si>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</si>
  <si>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</si>
  <si>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</si>
  <si>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</si>
  <si>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</si>
  <si>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</si>
  <si>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</si>
  <si>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</si>
  <si>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</si>
  <si>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</si>
  <si>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</si>
  <si>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</si>
  <si>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</si>
  <si>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</si>
  <si>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</si>
  <si>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</si>
  <si>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</si>
  <si>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</si>
  <si>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</si>
  <si>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</si>
  <si>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</si>
  <si>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</si>
  <si>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</si>
  <si>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</si>
  <si>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</si>
  <si>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</si>
  <si>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</si>
  <si>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</si>
  <si>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</si>
  <si>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</si>
  <si>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</si>
  <si>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</si>
  <si>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</si>
  <si>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</si>
  <si>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</si>
  <si>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</si>
  <si>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</si>
  <si>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</si>
  <si>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</si>
  <si>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</si>
  <si>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</si>
  <si>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</si>
  <si>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</si>
  <si>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</si>
  <si>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</si>
  <si>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</si>
  <si>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</si>
  <si>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</si>
  <si>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</si>
  <si>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</si>
  <si>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</si>
  <si>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</si>
  <si>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</si>
  <si>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</si>
  <si>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</si>
  <si>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</si>
  <si>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</si>
  <si>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</si>
  <si>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</si>
  <si>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</si>
  <si>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</si>
  <si>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</si>
  <si>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</si>
  <si>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</si>
  <si>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</si>
  <si>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</si>
  <si>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</si>
  <si>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</si>
  <si>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</si>
  <si>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</si>
  <si>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</si>
  <si>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</si>
  <si>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</si>
  <si>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</si>
  <si>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</si>
  <si>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</si>
  <si>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</si>
  <si>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</si>
  <si>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</si>
  <si>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</si>
  <si>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</si>
  <si>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</si>
  <si>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</si>
  <si>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</si>
  <si>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</si>
  <si>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</si>
  <si>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</si>
  <si>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</si>
  <si>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</si>
  <si>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</si>
  <si>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</si>
  <si>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</si>
  <si>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</si>
  <si>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</si>
  <si>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</si>
  <si>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</si>
  <si>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</si>
  <si>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</si>
  <si>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</si>
  <si>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</si>
  <si>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</si>
  <si>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</si>
  <si>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</si>
  <si>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</si>
  <si>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</si>
  <si>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</si>
  <si>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</si>
  <si>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</si>
  <si>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</si>
  <si>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</si>
  <si>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</si>
  <si>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</si>
  <si>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</si>
  <si>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</si>
  <si>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</si>
  <si>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</si>
  <si>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</si>
  <si>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</si>
  <si>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</si>
  <si>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</si>
  <si>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</si>
  <si>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</si>
  <si>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</si>
  <si>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</si>
  <si>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</si>
  <si>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</si>
  <si>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</si>
  <si>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</si>
  <si>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</si>
  <si>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</si>
  <si>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</si>
  <si>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</si>
  <si>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</si>
  <si>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</si>
  <si>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</si>
  <si>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</si>
  <si>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</si>
  <si>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</si>
  <si>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</si>
  <si>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</si>
  <si>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</si>
  <si>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</si>
  <si>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</si>
  <si>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</si>
  <si>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</si>
  <si>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</si>
  <si>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</si>
  <si>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</si>
  <si>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</si>
  <si>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</si>
  <si>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</si>
  <si>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</si>
  <si>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</si>
  <si>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</si>
  <si>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</si>
  <si>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</si>
  <si>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</si>
  <si>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</si>
  <si>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</si>
  <si>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</si>
  <si>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</si>
  <si>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</si>
  <si>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</si>
  <si>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</si>
  <si>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</si>
  <si>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</si>
  <si>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</si>
  <si>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</si>
  <si>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</si>
  <si>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</si>
  <si>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</si>
  <si>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</si>
  <si>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</si>
  <si>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</si>
  <si>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</si>
  <si>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</si>
  <si>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</si>
  <si>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</si>
  <si>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</si>
  <si>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</si>
  <si>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</si>
  <si>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</si>
  <si>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</si>
  <si>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</si>
  <si>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</si>
  <si>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</si>
  <si>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</si>
  <si>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</si>
  <si>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</si>
  <si>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</si>
  <si>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</si>
  <si>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</si>
  <si>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</si>
  <si>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</si>
  <si>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</si>
  <si>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</si>
  <si>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</si>
  <si>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</si>
  <si>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</si>
  <si>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</si>
  <si>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</si>
  <si>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</si>
  <si>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</si>
  <si>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</si>
  <si>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</si>
  <si>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</si>
  <si>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</si>
  <si>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</si>
  <si>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</si>
  <si>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</si>
  <si>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</si>
  <si>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</si>
  <si>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</si>
  <si>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</si>
  <si>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</si>
  <si>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</si>
  <si>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</si>
  <si>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</si>
  <si>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</si>
  <si>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</si>
  <si>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</si>
  <si>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</si>
  <si>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</si>
  <si>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</si>
  <si>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</si>
  <si>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</si>
  <si>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</si>
  <si>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</si>
  <si>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</si>
  <si>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</si>
  <si>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</si>
  <si>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</si>
  <si>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</si>
  <si>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</si>
  <si>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</si>
  <si>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</si>
  <si>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</si>
  <si>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</si>
  <si>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</si>
  <si>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</si>
  <si>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</si>
  <si>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</si>
  <si>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</si>
  <si>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</si>
  <si>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</si>
  <si>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</si>
  <si>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</si>
  <si>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</si>
  <si>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</si>
  <si>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</si>
  <si>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</si>
  <si>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</si>
  <si>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</si>
  <si>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</si>
  <si>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</si>
  <si>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</si>
  <si>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</si>
  <si>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</si>
  <si>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</si>
  <si>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</si>
  <si>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</si>
  <si>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</si>
  <si>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</si>
  <si>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</si>
  <si>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</si>
  <si>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</si>
  <si>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</si>
  <si>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</si>
  <si>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</si>
  <si>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</si>
  <si>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</si>
  <si>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</si>
  <si>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</si>
  <si>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</si>
  <si>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</si>
  <si>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</si>
  <si>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</si>
  <si>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</si>
  <si>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</si>
  <si>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</si>
  <si>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</si>
  <si>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</si>
  <si>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</si>
  <si>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</si>
  <si>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</si>
  <si>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</si>
  <si>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</si>
  <si>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</si>
  <si>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</si>
  <si>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</si>
  <si>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</si>
  <si>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</si>
  <si>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</si>
  <si>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</si>
  <si>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</si>
  <si>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</si>
  <si>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</si>
  <si>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</si>
  <si>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</si>
  <si>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</si>
  <si>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</si>
  <si>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</si>
  <si>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</si>
  <si>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</si>
  <si>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</si>
  <si>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</si>
  <si>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</si>
  <si>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</si>
  <si>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</si>
  <si>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</si>
  <si>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</si>
  <si>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</si>
  <si>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</si>
  <si>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</si>
  <si>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</si>
  <si>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</si>
  <si>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</si>
  <si>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</si>
  <si>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</si>
  <si>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</si>
  <si>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</si>
  <si>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</si>
  <si>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</si>
  <si>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</si>
  <si>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</si>
  <si>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</si>
  <si>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</si>
  <si>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</si>
  <si>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</si>
  <si>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</si>
  <si>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</si>
  <si>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</si>
  <si>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</si>
  <si>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</si>
  <si>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</si>
  <si>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</si>
  <si>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</si>
  <si>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</si>
  <si>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</si>
  <si>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</si>
  <si>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</si>
  <si>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</si>
  <si>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</si>
  <si>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</si>
  <si>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</si>
  <si>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</si>
  <si>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</si>
  <si>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</si>
  <si>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</si>
  <si>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</si>
  <si>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</si>
  <si>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</si>
  <si>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</si>
  <si>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</si>
  <si>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</si>
  <si>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</si>
  <si>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</si>
  <si>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</si>
  <si>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</si>
  <si>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</si>
  <si>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</si>
  <si>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</si>
  <si>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</si>
  <si>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</si>
  <si>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</si>
  <si>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</si>
  <si>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</si>
  <si>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</si>
  <si>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</si>
  <si>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</si>
  <si>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</si>
  <si>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</si>
  <si>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</si>
  <si>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</si>
  <si>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</si>
  <si>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</si>
  <si>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</si>
  <si>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</si>
  <si>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</si>
  <si>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</si>
  <si>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</si>
  <si>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</si>
  <si>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</si>
  <si>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</si>
  <si>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</si>
  <si>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</si>
  <si>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</si>
  <si>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</si>
  <si>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</si>
  <si>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</si>
  <si>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</si>
  <si>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</si>
  <si>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</si>
  <si>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</si>
  <si>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</si>
  <si>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</si>
  <si>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</si>
  <si>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</si>
  <si>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</si>
  <si>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</si>
  <si>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</si>
  <si>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</si>
  <si>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</si>
  <si>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</si>
  <si>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</si>
  <si>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</si>
  <si>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</si>
  <si>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</si>
  <si>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</si>
  <si>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</si>
  <si>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</si>
  <si>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</si>
  <si>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</si>
  <si>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</si>
  <si>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</si>
  <si>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</si>
  <si>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</si>
  <si>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</si>
  <si>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</si>
  <si>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</si>
  <si>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</si>
  <si>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</si>
  <si>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</si>
  <si>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</si>
  <si>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</si>
  <si>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</si>
  <si>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</si>
  <si>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</si>
  <si>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</si>
  <si>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</si>
  <si>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</si>
  <si>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</si>
  <si>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</si>
  <si>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</si>
  <si>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</si>
  <si>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</si>
  <si>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</si>
  <si>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</si>
  <si>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</si>
  <si>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</si>
  <si>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</si>
  <si>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</si>
  <si>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</si>
  <si>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</si>
  <si>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</si>
  <si>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</si>
  <si>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</si>
  <si>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</si>
  <si>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</si>
  <si>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</si>
  <si>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</si>
  <si>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</si>
  <si>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</si>
  <si>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</si>
  <si>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</si>
  <si>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</si>
  <si>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</si>
  <si>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</si>
  <si>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</si>
  <si>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</si>
  <si>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</si>
  <si>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</si>
  <si>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</si>
  <si>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</si>
  <si>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</si>
  <si>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</si>
  <si>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</si>
  <si>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</si>
  <si>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</si>
  <si>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</si>
  <si>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</si>
  <si>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</si>
  <si>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</si>
  <si>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</si>
  <si>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</si>
  <si>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</si>
  <si>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</si>
  <si>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</si>
  <si>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</si>
  <si>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</si>
  <si>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</si>
  <si>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</si>
  <si>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</si>
  <si>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</si>
  <si>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</si>
  <si>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</si>
  <si>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</si>
  <si>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</si>
  <si>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</si>
  <si>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</si>
  <si>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</si>
  <si>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</si>
  <si>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</si>
  <si>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</si>
  <si>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</si>
  <si>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</si>
  <si>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</si>
  <si>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</si>
  <si>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</si>
  <si>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</si>
  <si>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</si>
  <si>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</si>
  <si>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</si>
  <si>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</si>
  <si>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</si>
  <si>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</si>
  <si>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</si>
  <si>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</si>
  <si>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</si>
  <si>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</si>
  <si>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</si>
  <si>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</si>
  <si>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</si>
  <si>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</si>
  <si>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</si>
  <si>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</si>
  <si>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</si>
  <si>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</si>
  <si>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</si>
  <si>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</si>
  <si>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</si>
  <si>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</si>
  <si>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</si>
  <si>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</si>
  <si>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</si>
  <si>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</si>
  <si>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</si>
  <si>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</si>
  <si>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</si>
  <si>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</si>
  <si>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</si>
  <si>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</si>
  <si>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</si>
  <si>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</si>
  <si>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</si>
  <si>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</si>
  <si>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</si>
  <si>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</si>
  <si>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</si>
  <si>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</si>
  <si>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</si>
  <si>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</si>
  <si>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</si>
  <si>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</si>
  <si>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</si>
  <si>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</si>
  <si>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</si>
  <si>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</si>
  <si>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</si>
  <si>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</si>
  <si>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</si>
  <si>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</si>
  <si>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</si>
  <si>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</si>
  <si>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</si>
  <si>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</si>
  <si>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</si>
  <si>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</si>
  <si>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</si>
  <si>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</si>
  <si>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</si>
  <si>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</si>
  <si>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</si>
  <si>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</si>
  <si>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</si>
  <si>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</si>
  <si>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</si>
  <si>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</si>
  <si>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</si>
  <si>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</si>
  <si>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</si>
  <si>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</si>
  <si>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</si>
  <si>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</si>
  <si>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</si>
  <si>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</si>
  <si>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</si>
  <si>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</si>
  <si>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</si>
  <si>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</si>
  <si>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</si>
  <si>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</si>
  <si>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</si>
  <si>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</si>
  <si>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</si>
  <si>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</si>
  <si>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</si>
  <si>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</si>
  <si>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</si>
  <si>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</si>
  <si>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</si>
  <si>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</si>
  <si>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</si>
  <si>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</si>
  <si>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</si>
  <si>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</si>
  <si>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</si>
  <si>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</si>
  <si>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</si>
  <si>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</si>
  <si>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</si>
  <si>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</si>
  <si>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</si>
  <si>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</si>
  <si>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</si>
  <si>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</si>
  <si>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</si>
  <si>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</si>
  <si>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</si>
  <si>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</si>
  <si>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</si>
  <si>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</si>
  <si>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</si>
  <si>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</si>
  <si>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</si>
  <si>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</si>
  <si>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</si>
  <si>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</si>
  <si>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</si>
  <si>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</si>
  <si>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</si>
  <si>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</si>
  <si>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</si>
  <si>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</si>
  <si>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</si>
  <si>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</si>
  <si>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</si>
  <si>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</si>
  <si>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</si>
  <si>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</si>
  <si>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</si>
  <si>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</si>
  <si>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</si>
  <si>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</si>
  <si>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</si>
  <si>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</si>
  <si>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</si>
  <si>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</si>
  <si>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</si>
  <si>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</si>
  <si>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</si>
  <si>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</si>
  <si>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</si>
  <si>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</si>
  <si>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</si>
  <si>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</si>
  <si>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</si>
  <si>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</si>
  <si>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</si>
  <si>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</si>
  <si>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</si>
  <si>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</si>
  <si>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</si>
  <si>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</si>
  <si>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</si>
  <si>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</si>
  <si>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</si>
  <si>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</si>
  <si>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</si>
  <si>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</si>
  <si>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</si>
  <si>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</si>
  <si>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</si>
  <si>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</si>
  <si>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</si>
  <si>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</si>
  <si>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</si>
  <si>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</si>
  <si>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</si>
  <si>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</si>
  <si>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</si>
  <si>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</si>
  <si>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</si>
  <si>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</si>
  <si>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</si>
  <si>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</si>
  <si>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</si>
  <si>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</si>
  <si>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</si>
  <si>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</si>
  <si>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</si>
  <si>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</si>
  <si>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</si>
  <si>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</si>
  <si>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</si>
  <si>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</si>
  <si>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</si>
  <si>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</si>
  <si>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</si>
  <si>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</si>
  <si>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</si>
  <si>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</si>
  <si>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</si>
  <si>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</si>
  <si>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</si>
  <si>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</si>
  <si>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</si>
  <si>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</si>
  <si>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</si>
  <si>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</si>
  <si>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</si>
  <si>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</si>
  <si>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</si>
  <si>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</si>
  <si>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</si>
  <si>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</si>
  <si>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</si>
  <si>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</si>
  <si>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</si>
  <si>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</si>
  <si>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</si>
  <si>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</si>
  <si>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</si>
  <si>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</si>
  <si>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</si>
  <si>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</si>
  <si>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</si>
  <si>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</si>
  <si>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</si>
  <si>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</si>
  <si>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</si>
  <si>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</si>
  <si>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</si>
  <si>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</si>
  <si>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</si>
  <si>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</si>
  <si>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</si>
  <si>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</si>
  <si>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</si>
  <si>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</si>
  <si>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</si>
  <si>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</si>
  <si>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</si>
  <si>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</si>
  <si>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</si>
  <si>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</si>
  <si>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</si>
  <si>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</si>
  <si>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</si>
  <si>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</si>
  <si>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</si>
  <si>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</si>
  <si>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</si>
  <si>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</si>
  <si>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</si>
  <si>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</si>
  <si>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</si>
  <si>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</si>
  <si>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</si>
  <si>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</si>
  <si>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</si>
  <si>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</si>
  <si>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</si>
  <si>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</si>
  <si>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</si>
  <si>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</si>
  <si>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</si>
  <si>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</si>
  <si>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</si>
  <si>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</si>
  <si>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</si>
  <si>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</si>
  <si>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</si>
  <si>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</si>
  <si>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</si>
  <si>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</si>
  <si>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</si>
  <si>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</si>
  <si>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</si>
  <si>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</si>
  <si>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</si>
  <si>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</si>
  <si>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</si>
  <si>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</si>
  <si>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</si>
  <si>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</si>
  <si>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</si>
  <si>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</si>
  <si>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</si>
  <si>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</si>
  <si>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</si>
  <si>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</si>
  <si>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</si>
  <si>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</si>
  <si>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</si>
  <si>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</si>
  <si>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</si>
  <si>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</si>
  <si>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</si>
  <si>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</si>
  <si>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</si>
  <si>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</si>
  <si>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</si>
  <si>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</si>
  <si>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</si>
  <si>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</si>
  <si>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</si>
  <si>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</si>
  <si>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</si>
  <si>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</si>
  <si>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</si>
  <si>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</si>
  <si>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</si>
  <si>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</si>
  <si>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</si>
  <si>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</si>
  <si>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</si>
  <si>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</si>
  <si>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</si>
  <si>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</si>
  <si>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</si>
  <si>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</si>
  <si>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</si>
  <si>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</si>
  <si>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</si>
  <si>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</si>
  <si>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</si>
  <si>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</si>
  <si>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</si>
  <si>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</si>
  <si>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</si>
  <si>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</si>
  <si>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</si>
  <si>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</si>
  <si>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</si>
  <si>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</si>
  <si>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</si>
  <si>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</si>
  <si>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</si>
  <si>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</si>
  <si>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</si>
  <si>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</si>
  <si>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</si>
  <si>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</si>
  <si>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</si>
  <si>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</si>
  <si>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</si>
  <si>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</si>
  <si>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</si>
  <si>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</si>
  <si>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</si>
  <si>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</si>
  <si>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</si>
  <si>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</si>
  <si>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</si>
  <si>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</si>
  <si>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</si>
  <si>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</si>
  <si>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</si>
  <si>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</si>
  <si>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</si>
  <si>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</si>
  <si>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</si>
  <si>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</si>
  <si>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</si>
  <si>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</si>
  <si>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</si>
  <si>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</si>
  <si>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</si>
  <si>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</si>
  <si>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</si>
  <si>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</si>
  <si>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</si>
  <si>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</si>
  <si>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</si>
  <si>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</si>
  <si>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</si>
  <si>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</si>
  <si>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</si>
  <si>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</si>
  <si>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</si>
  <si>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</si>
  <si>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</si>
  <si>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</si>
  <si>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</si>
  <si>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</si>
  <si>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</si>
  <si>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</si>
  <si>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</si>
  <si>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</si>
  <si>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</si>
  <si>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</si>
  <si>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</si>
  <si>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</si>
  <si>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</si>
  <si>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</si>
  <si>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</si>
  <si>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</si>
  <si>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</si>
  <si>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</si>
  <si>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</si>
  <si>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</si>
  <si>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</si>
  <si>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</si>
  <si>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</si>
  <si>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</si>
  <si>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</si>
  <si>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</si>
  <si>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</si>
  <si>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</si>
  <si>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</si>
  <si>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</si>
  <si>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</si>
  <si>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</si>
  <si>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</si>
  <si>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</si>
  <si>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</si>
  <si>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</si>
  <si>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</si>
  <si>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</si>
  <si>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</si>
  <si>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</si>
  <si>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</si>
  <si>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</si>
  <si>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</si>
  <si>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</si>
  <si>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</si>
  <si>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</si>
  <si>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</si>
  <si>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</si>
  <si>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</si>
  <si>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</si>
  <si>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</si>
  <si>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</si>
  <si>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</si>
  <si>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</si>
  <si>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</si>
  <si>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</si>
  <si>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</si>
  <si>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</si>
  <si>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</si>
  <si>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</si>
  <si>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</si>
  <si>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</si>
  <si>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</si>
  <si>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</si>
  <si>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</si>
  <si>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</si>
  <si>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</si>
  <si>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</si>
  <si>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</si>
  <si>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</si>
  <si>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</si>
  <si>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</si>
  <si>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</si>
  <si>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</si>
  <si>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</si>
  <si>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</si>
  <si>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</si>
  <si>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</si>
  <si>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</si>
  <si>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</si>
  <si>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</si>
  <si>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</si>
  <si>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</si>
  <si>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</si>
  <si>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</si>
  <si>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</si>
  <si>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</si>
  <si>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</si>
  <si>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</si>
  <si>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</si>
  <si>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</si>
  <si>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</si>
  <si>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</si>
  <si>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</si>
  <si>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</si>
  <si>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</si>
  <si>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</si>
  <si>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</si>
  <si>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</si>
  <si>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</si>
  <si>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</si>
  <si>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</si>
  <si>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</si>
  <si>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</si>
  <si>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</si>
  <si>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</si>
  <si>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</si>
  <si>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</si>
  <si>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</si>
  <si>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</si>
  <si>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</si>
  <si>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</si>
  <si>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</si>
  <si>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</si>
  <si>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</si>
  <si>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</si>
  <si>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</si>
  <si>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</si>
  <si>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</si>
  <si>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</si>
  <si>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</si>
  <si>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</si>
  <si>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</si>
  <si>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</si>
  <si>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</si>
  <si>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</si>
  <si>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</si>
  <si>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</si>
  <si>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</si>
  <si>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</si>
  <si>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</si>
  <si>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</si>
  <si>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</si>
  <si>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</si>
  <si>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</si>
  <si>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</si>
  <si>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</si>
  <si>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</si>
  <si>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</si>
  <si>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</si>
  <si>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</si>
  <si>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</si>
  <si>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</si>
  <si>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</si>
  <si>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</si>
  <si>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</si>
  <si>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</si>
  <si>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</si>
  <si>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</si>
  <si>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</si>
  <si>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</si>
  <si>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</si>
  <si>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</si>
  <si>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</si>
  <si>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</si>
  <si>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</si>
  <si>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</si>
  <si>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</si>
  <si>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</si>
  <si>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</si>
  <si>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</si>
  <si>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</si>
  <si>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</si>
  <si>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</si>
  <si>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</si>
  <si>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</si>
  <si>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</si>
  <si>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</si>
  <si>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</si>
  <si>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</si>
  <si>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</si>
  <si>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</si>
  <si>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</si>
  <si>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</si>
  <si>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</si>
  <si>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</si>
  <si>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</si>
  <si>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</si>
  <si>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</si>
  <si>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</si>
  <si>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</si>
  <si>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</si>
  <si>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</si>
  <si>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</si>
  <si>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</si>
  <si>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</si>
  <si>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</si>
  <si>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</si>
  <si>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</si>
  <si>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</si>
  <si>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</si>
  <si>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</si>
  <si>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</si>
  <si>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</si>
  <si>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</si>
  <si>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</si>
  <si>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</si>
  <si>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</si>
  <si>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</si>
  <si>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</si>
  <si>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</si>
  <si>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</si>
  <si>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</si>
  <si>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</si>
  <si>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</si>
  <si>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</si>
  <si>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</si>
  <si>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</si>
  <si>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</si>
  <si>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</si>
  <si>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</si>
  <si>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</si>
  <si>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</si>
  <si>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</si>
  <si>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</si>
  <si>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</si>
  <si>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</si>
  <si>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</si>
  <si>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</si>
  <si>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</si>
  <si>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</si>
  <si>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</si>
  <si>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</si>
  <si>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</si>
  <si>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</si>
  <si>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</si>
  <si>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</si>
  <si>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</si>
  <si>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</si>
  <si>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</si>
  <si>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</si>
  <si>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</si>
  <si>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</si>
  <si>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</si>
  <si>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</si>
  <si>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</si>
  <si>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</si>
  <si>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</si>
  <si>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</si>
  <si>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</si>
  <si>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</si>
  <si>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</si>
  <si>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</si>
  <si>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</si>
  <si>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</si>
  <si>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</si>
  <si>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</si>
  <si>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</si>
  <si>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</si>
  <si>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</si>
  <si>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</si>
  <si>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</si>
  <si>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</si>
  <si>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</si>
  <si>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</si>
  <si>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</si>
  <si>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</si>
  <si>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</si>
  <si>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</si>
  <si>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</si>
  <si>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</si>
  <si>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</si>
  <si>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</si>
  <si>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</si>
  <si>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</si>
  <si>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</si>
  <si>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</si>
  <si>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</si>
  <si>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</si>
  <si>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</si>
  <si>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</si>
  <si>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</si>
  <si>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</si>
  <si>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</si>
  <si>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</si>
  <si>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</si>
  <si>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</si>
  <si>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</si>
  <si>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</si>
  <si>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</si>
  <si>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</si>
  <si>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</si>
  <si>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</si>
  <si>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</si>
  <si>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</si>
  <si>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</si>
  <si>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</si>
  <si>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</si>
  <si>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</si>
  <si>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</si>
  <si>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</si>
  <si>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</si>
  <si>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</si>
  <si>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</si>
  <si>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</si>
  <si>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</si>
  <si>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</si>
  <si>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</si>
  <si>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</si>
  <si>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</si>
  <si>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</si>
  <si>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</si>
  <si>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</si>
  <si>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</si>
  <si>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</si>
  <si>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</si>
  <si>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</si>
  <si>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</si>
  <si>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</si>
  <si>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</si>
  <si>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</si>
  <si>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</si>
  <si>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</si>
  <si>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</si>
  <si>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</si>
  <si>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</si>
  <si>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</si>
  <si>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</si>
  <si>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</si>
  <si>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</si>
  <si>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</si>
  <si>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</si>
  <si>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</si>
  <si>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</si>
  <si>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</si>
  <si>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</si>
  <si>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</si>
  <si>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</si>
  <si>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</si>
  <si>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</si>
  <si>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</si>
  <si>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</si>
  <si>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</si>
  <si>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</si>
  <si>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</si>
  <si>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</si>
  <si>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</si>
  <si>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</si>
  <si>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</si>
  <si>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</si>
  <si>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</si>
  <si>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</si>
  <si>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</si>
  <si>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</si>
  <si>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</si>
  <si>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</si>
  <si>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</si>
  <si>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</si>
  <si>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</si>
  <si>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</si>
  <si>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</si>
  <si>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</si>
  <si>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</si>
  <si>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</si>
  <si>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</si>
  <si>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</si>
  <si>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</si>
  <si>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</si>
  <si>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</si>
  <si>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</si>
  <si>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</si>
  <si>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</si>
  <si>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</si>
  <si>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</si>
  <si>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</si>
  <si>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</si>
  <si>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</si>
  <si>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</si>
  <si>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</si>
  <si>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</si>
  <si>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</si>
  <si>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</si>
  <si>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</si>
  <si>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</si>
  <si>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</si>
  <si>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</si>
  <si>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</si>
  <si>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</si>
  <si>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</si>
  <si>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</si>
  <si>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</si>
  <si>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</si>
  <si>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</si>
  <si>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</si>
  <si>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</si>
  <si>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</si>
  <si>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</si>
  <si>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</si>
  <si>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</si>
  <si>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</si>
  <si>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</si>
  <si>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</si>
  <si>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</si>
  <si>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</si>
  <si>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</si>
  <si>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</si>
  <si>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</si>
  <si>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</si>
  <si>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</si>
  <si>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</si>
  <si>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</si>
  <si>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</si>
  <si>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</si>
  <si>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</si>
  <si>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</si>
  <si>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</si>
  <si>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</si>
  <si>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</si>
  <si>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</si>
  <si>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</si>
  <si>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</si>
  <si>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</si>
  <si>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</si>
  <si>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</si>
  <si>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</si>
  <si>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</si>
  <si>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</si>
  <si>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</si>
  <si>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</si>
  <si>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</si>
  <si>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</si>
  <si>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</si>
  <si>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</si>
  <si>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</si>
  <si>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</si>
  <si>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</si>
  <si>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</si>
  <si>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</si>
  <si>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</si>
  <si>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</si>
  <si>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</si>
  <si>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</si>
  <si>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</si>
  <si>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</si>
  <si>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</si>
  <si>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</si>
  <si>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</si>
  <si>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</si>
  <si>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</si>
  <si>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</si>
  <si>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</si>
  <si>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</si>
  <si>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</si>
  <si>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</si>
  <si>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</si>
  <si>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</si>
  <si>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</si>
  <si>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</si>
  <si>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</si>
  <si>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</si>
  <si>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</si>
  <si>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</si>
  <si>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</si>
  <si>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</si>
  <si>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</si>
  <si>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</si>
  <si>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</si>
  <si>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</si>
  <si>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</si>
  <si>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</si>
  <si>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</si>
  <si>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</si>
  <si>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</si>
  <si>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</si>
  <si>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</si>
  <si>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</si>
  <si>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</si>
  <si>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</si>
  <si>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</si>
  <si>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</si>
  <si>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</si>
  <si>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</si>
  <si>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</si>
  <si>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</si>
  <si>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</si>
  <si>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</si>
  <si>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</si>
  <si>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</si>
  <si>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</si>
  <si>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</si>
  <si>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</si>
  <si>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</si>
  <si>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</si>
  <si>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</si>
  <si>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</si>
  <si>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</si>
  <si>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</si>
  <si>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</si>
  <si>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</si>
  <si>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</si>
  <si>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</si>
  <si>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</si>
  <si>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</si>
  <si>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</si>
  <si>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</si>
  <si>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</si>
  <si>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</si>
  <si>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</si>
  <si>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</si>
  <si>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</si>
  <si>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</si>
  <si>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</si>
  <si>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</si>
  <si>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</si>
  <si>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</si>
  <si>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</si>
  <si>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</si>
  <si>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</si>
  <si>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</si>
  <si>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</si>
  <si>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</si>
  <si>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</si>
  <si>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</si>
  <si>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</si>
  <si>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</si>
  <si>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</si>
  <si>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</si>
  <si>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</si>
  <si>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</si>
  <si>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</si>
  <si>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</si>
  <si>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</si>
  <si>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</si>
  <si>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</si>
  <si>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</si>
  <si>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</si>
  <si>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</si>
  <si>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</si>
  <si>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</si>
  <si>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</si>
  <si>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</si>
  <si>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</si>
  <si>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</si>
  <si>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</si>
  <si>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</si>
  <si>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</si>
  <si>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</si>
  <si>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</si>
  <si>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</si>
  <si>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</si>
  <si>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</si>
  <si>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</si>
  <si>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</si>
  <si>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</si>
  <si>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</si>
  <si>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</si>
  <si>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</si>
  <si>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</si>
  <si>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</si>
  <si>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</si>
  <si>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</si>
  <si>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</si>
  <si>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</si>
  <si>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</si>
  <si>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</si>
  <si>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</si>
  <si>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</si>
  <si>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</si>
  <si>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</si>
  <si>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</si>
  <si>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</si>
  <si>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</si>
  <si>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</si>
  <si>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</si>
  <si>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</si>
  <si>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</si>
  <si>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</si>
  <si>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</si>
  <si>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</si>
  <si>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</si>
  <si>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</si>
  <si>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</si>
  <si>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</si>
  <si>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</si>
  <si>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</si>
  <si>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</si>
  <si>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</si>
  <si>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</si>
  <si>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</si>
  <si>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</si>
  <si>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</si>
  <si>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</si>
  <si>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</si>
  <si>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</si>
  <si>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</si>
  <si>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</si>
  <si>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</si>
  <si>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</si>
  <si>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</si>
  <si>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</si>
  <si>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</si>
  <si>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</si>
  <si>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</si>
  <si>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</si>
  <si>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</si>
  <si>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</si>
  <si>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</si>
  <si>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</si>
  <si>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</si>
  <si>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</si>
  <si>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</si>
  <si>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</si>
  <si>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</si>
  <si>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</si>
  <si>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</si>
  <si>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</si>
  <si>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</si>
  <si>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</si>
  <si>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</si>
  <si>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</si>
  <si>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</si>
  <si>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</si>
  <si>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</si>
  <si>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</si>
  <si>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</si>
  <si>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</si>
  <si>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</si>
  <si>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</si>
  <si>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</si>
  <si>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</si>
  <si>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</si>
  <si>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</si>
  <si>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</si>
  <si>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</si>
  <si>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</si>
  <si>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</si>
  <si>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</si>
  <si>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</si>
  <si>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</si>
  <si>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</si>
  <si>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</si>
  <si>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</si>
  <si>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</si>
  <si>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</si>
  <si>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</si>
  <si>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</si>
  <si>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</si>
  <si>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</si>
  <si>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</si>
  <si>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</si>
  <si>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</si>
  <si>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</si>
  <si>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</si>
  <si>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</si>
  <si>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</si>
  <si>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</si>
  <si>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</si>
  <si>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</si>
  <si>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</si>
  <si>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</si>
  <si>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</si>
  <si>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</si>
  <si>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</si>
  <si>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</si>
  <si>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</si>
  <si>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</si>
  <si>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</si>
  <si>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</si>
  <si>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</si>
  <si>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</si>
  <si>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</si>
  <si>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</si>
  <si>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</si>
  <si>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</si>
  <si>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</si>
  <si>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</si>
  <si>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</si>
  <si>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</si>
  <si>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</si>
  <si>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</si>
  <si>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</si>
  <si>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</si>
  <si>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</si>
  <si>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</si>
  <si>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</si>
  <si>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</si>
  <si>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</si>
  <si>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</si>
  <si>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</si>
  <si>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</si>
  <si>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</si>
  <si>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</si>
  <si>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</si>
  <si>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</si>
  <si>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</si>
  <si>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</si>
  <si>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</si>
  <si>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</si>
  <si>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</si>
  <si>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</si>
  <si>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</si>
  <si>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</si>
  <si>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</si>
  <si>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</si>
  <si>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</si>
  <si>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</si>
  <si>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</si>
  <si>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</si>
  <si>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</si>
  <si>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</si>
  <si>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</si>
  <si>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</si>
  <si>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</si>
  <si>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</si>
  <si>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</si>
  <si>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</si>
  <si>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</si>
  <si>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</si>
  <si>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</si>
  <si>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</si>
  <si>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</si>
  <si>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</si>
  <si>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</si>
  <si>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</si>
  <si>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</si>
  <si>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</si>
  <si>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</si>
  <si>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</si>
  <si>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</si>
  <si>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</si>
  <si>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</si>
  <si>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</si>
  <si>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</si>
  <si>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</si>
  <si>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</si>
  <si>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</si>
  <si>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</si>
  <si>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</si>
  <si>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</si>
  <si>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</si>
  <si>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</si>
  <si>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</si>
  <si>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</si>
  <si>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</si>
  <si>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</si>
  <si>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</si>
  <si>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</si>
  <si>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</si>
  <si>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</si>
  <si>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</si>
  <si>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</si>
  <si>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</si>
  <si>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</si>
  <si>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</si>
  <si>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</si>
  <si>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</si>
  <si>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</si>
  <si>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</si>
  <si>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</si>
  <si>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</si>
  <si>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</si>
  <si>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</si>
  <si>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</si>
  <si>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</si>
  <si>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</si>
  <si>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</si>
  <si>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</si>
  <si>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</si>
  <si>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</si>
  <si>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</si>
  <si>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</si>
  <si>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</si>
  <si>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</si>
  <si>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</si>
  <si>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</si>
  <si>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</si>
  <si>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</si>
  <si>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</si>
  <si>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</si>
  <si>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</si>
  <si>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</si>
  <si>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</si>
  <si>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</si>
  <si>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</si>
  <si>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</si>
  <si>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</si>
  <si>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</si>
  <si>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</si>
  <si>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</si>
  <si>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</si>
  <si>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</si>
  <si>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</si>
  <si>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</si>
  <si>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</si>
  <si>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</si>
  <si>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</si>
  <si>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</si>
  <si>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</si>
  <si>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</si>
  <si>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</si>
  <si>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</si>
  <si>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</si>
  <si>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</si>
  <si>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</si>
  <si>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</si>
  <si>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</si>
  <si>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</si>
  <si>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</si>
  <si>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</si>
  <si>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</si>
  <si>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</si>
  <si>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</si>
  <si>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</si>
  <si>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</si>
  <si>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</si>
  <si>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</si>
  <si>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</si>
  <si>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</si>
  <si>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</si>
  <si>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</si>
  <si>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</si>
  <si>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</si>
  <si>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</si>
  <si>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</si>
  <si>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</si>
  <si>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</si>
  <si>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</si>
  <si>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</si>
  <si>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</si>
  <si>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</si>
  <si>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</si>
  <si>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</si>
  <si>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</si>
  <si>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</si>
  <si>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</si>
  <si>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</si>
  <si>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</si>
  <si>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</si>
  <si>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</si>
  <si>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</si>
  <si>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</si>
  <si>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</si>
  <si>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</si>
  <si>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</si>
  <si>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</si>
  <si>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</si>
  <si>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</si>
  <si>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</si>
  <si>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</si>
  <si>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</si>
  <si>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</si>
  <si>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</si>
  <si>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</si>
  <si>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</si>
  <si>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</si>
  <si>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</si>
  <si>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</si>
  <si>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</si>
  <si>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</si>
  <si>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</si>
  <si>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</si>
  <si>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</si>
  <si>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</si>
  <si>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</si>
  <si>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</si>
  <si>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</si>
  <si>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</si>
  <si>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</si>
  <si>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</si>
  <si>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</si>
  <si>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</si>
  <si>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</si>
  <si>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</si>
  <si>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</si>
  <si>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</si>
  <si>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</si>
  <si>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</si>
  <si>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</si>
  <si>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</si>
  <si>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</si>
  <si>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</si>
  <si>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</si>
  <si>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</si>
  <si>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</si>
  <si>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</si>
  <si>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</si>
  <si>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</si>
  <si>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</si>
  <si>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</si>
  <si>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</si>
  <si>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</si>
  <si>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</si>
  <si>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</si>
  <si>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</si>
  <si>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</si>
  <si>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</si>
  <si>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</si>
  <si>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</si>
  <si>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</si>
  <si>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</si>
  <si>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</si>
  <si>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</si>
  <si>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</si>
  <si>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</si>
  <si>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</si>
  <si>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</si>
  <si>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</si>
  <si>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</si>
  <si>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</si>
  <si>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</si>
  <si>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</si>
  <si>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</si>
  <si>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</si>
  <si>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</si>
  <si>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</si>
  <si>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</si>
  <si>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</si>
  <si>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</si>
  <si>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</si>
  <si>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</si>
  <si>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</si>
  <si>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</si>
  <si>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</si>
  <si>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</si>
  <si>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</si>
  <si>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</si>
  <si>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</si>
  <si>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</si>
  <si>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</si>
  <si>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</si>
  <si>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</si>
  <si>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</si>
  <si>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</si>
  <si>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</si>
  <si>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</si>
  <si>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</si>
  <si>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</si>
  <si>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</si>
  <si>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</si>
  <si>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</si>
  <si>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</si>
  <si>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</si>
  <si>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</si>
  <si>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</si>
  <si>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</si>
  <si>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</si>
  <si>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</si>
  <si>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</si>
  <si>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</si>
  <si>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</si>
  <si>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</si>
  <si>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</si>
  <si>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</si>
  <si>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</si>
  <si>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</si>
  <si>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</si>
  <si>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</si>
  <si>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</si>
  <si>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</si>
  <si>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</si>
  <si>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</si>
  <si>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</si>
  <si>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</si>
  <si>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</si>
  <si>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</si>
  <si>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</si>
  <si>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</si>
  <si>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</si>
  <si>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</si>
  <si>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</si>
  <si>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</si>
  <si>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</si>
  <si>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</si>
  <si>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</si>
  <si>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</si>
  <si>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</si>
  <si>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</si>
  <si>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</si>
  <si>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</si>
  <si>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</si>
  <si>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</si>
  <si>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</si>
  <si>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</si>
  <si>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</si>
  <si>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</si>
  <si>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</si>
  <si>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</si>
  <si>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</si>
  <si>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</si>
  <si>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</si>
  <si>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</si>
  <si>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</si>
  <si>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</si>
  <si>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</si>
  <si>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</si>
  <si>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</si>
  <si>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</si>
  <si>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</si>
  <si>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</si>
  <si>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</si>
  <si>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</si>
  <si>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</si>
  <si>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</si>
  <si>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</si>
  <si>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</si>
  <si>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</si>
  <si>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</si>
  <si>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</si>
  <si>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</si>
  <si>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</si>
  <si>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</si>
  <si>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</si>
  <si>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</si>
  <si>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</si>
  <si>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</si>
  <si>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</si>
  <si>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</si>
  <si>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</si>
  <si>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</si>
  <si>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</si>
  <si>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</si>
  <si>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</si>
  <si>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</si>
  <si>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</si>
  <si>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</si>
  <si>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</si>
  <si>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</si>
  <si>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</si>
  <si>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</si>
  <si>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</si>
  <si>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</si>
  <si>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</si>
  <si>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</si>
  <si>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</si>
  <si>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</si>
  <si>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</si>
  <si>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</si>
  <si>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</si>
  <si>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</si>
  <si>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</si>
  <si>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</si>
  <si>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</si>
  <si>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</si>
  <si>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</si>
  <si>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</si>
  <si>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</si>
  <si>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</si>
  <si>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</si>
  <si>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</si>
  <si>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</si>
  <si>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</si>
  <si>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</si>
  <si>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</si>
  <si>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</si>
  <si>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</si>
  <si>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</si>
  <si>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</si>
  <si>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</si>
  <si>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</si>
  <si>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</si>
  <si>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</si>
  <si>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</si>
  <si>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</si>
  <si>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</si>
  <si>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</si>
  <si>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</si>
  <si>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</si>
  <si>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</si>
  <si>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</si>
  <si>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</si>
  <si>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</si>
  <si>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</si>
  <si>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</si>
  <si>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</si>
  <si>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</si>
  <si>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</si>
  <si>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</si>
  <si>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</si>
  <si>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</si>
  <si>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</si>
  <si>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</si>
  <si>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</si>
  <si>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</si>
  <si>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</si>
  <si>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</si>
  <si>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</si>
  <si>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</si>
  <si>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</si>
  <si>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</si>
  <si>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</si>
  <si>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</si>
  <si>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</si>
  <si>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</si>
  <si>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</si>
  <si>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</si>
  <si>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</si>
  <si>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</si>
  <si>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</si>
  <si>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</si>
  <si>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</si>
  <si>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</si>
  <si>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</si>
  <si>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</si>
  <si>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</si>
  <si>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</si>
  <si>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</si>
  <si>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</si>
  <si>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</si>
  <si>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</si>
  <si>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</si>
  <si>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</si>
  <si>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</si>
  <si>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</si>
  <si>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</si>
  <si>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</si>
  <si>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</si>
  <si>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</si>
  <si>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</si>
  <si>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</si>
  <si>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</si>
  <si>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</si>
  <si>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</si>
  <si>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</si>
  <si>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</si>
  <si>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</si>
  <si>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</si>
  <si>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</si>
  <si>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</si>
  <si>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</si>
  <si>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</si>
  <si>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</si>
  <si>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</si>
  <si>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</si>
  <si>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</si>
  <si>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</si>
  <si>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</si>
  <si>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</si>
  <si>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</si>
  <si>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</si>
  <si>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</si>
  <si>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</si>
  <si>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</si>
  <si>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</si>
  <si>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</si>
  <si>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</si>
  <si>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</si>
  <si>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</si>
  <si>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</si>
  <si>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</si>
  <si>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</si>
  <si>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</si>
  <si>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</si>
  <si>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</si>
  <si>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</si>
  <si>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</si>
  <si>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</si>
  <si>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</si>
  <si>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</si>
  <si>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</si>
  <si>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</si>
  <si>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</si>
  <si>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</si>
  <si>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</si>
  <si>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</si>
  <si>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</si>
  <si>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</si>
  <si>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</si>
  <si>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</si>
  <si>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</si>
  <si>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</si>
  <si>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</si>
  <si>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</si>
  <si>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</si>
  <si>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</si>
  <si>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</si>
  <si>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</si>
  <si>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</si>
  <si>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</si>
  <si>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</si>
  <si>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</si>
  <si>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</si>
  <si>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</si>
  <si>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</si>
  <si>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</si>
  <si>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</si>
  <si>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</si>
  <si>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</si>
  <si>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</si>
  <si>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</si>
  <si>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</si>
  <si>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</si>
  <si>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</si>
  <si>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</si>
  <si>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</si>
  <si>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</si>
  <si>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</si>
  <si>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</si>
  <si>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</si>
  <si>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</si>
  <si>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</si>
  <si>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</si>
  <si>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</si>
  <si>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</si>
  <si>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</si>
  <si>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</si>
  <si>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</si>
  <si>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</si>
  <si>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</si>
  <si>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</si>
  <si>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</si>
  <si>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</si>
  <si>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</si>
  <si>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</si>
  <si>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</si>
  <si>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</si>
  <si>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</si>
  <si>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</si>
  <si>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</si>
  <si>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</si>
  <si>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</si>
  <si>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</si>
  <si>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</si>
  <si>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</si>
  <si>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</si>
  <si>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</si>
  <si>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</si>
  <si>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</si>
  <si>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</si>
  <si>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</si>
  <si>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</si>
  <si>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</si>
  <si>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</si>
  <si>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</si>
  <si>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</si>
  <si>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</si>
  <si>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</si>
  <si>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</si>
  <si>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</si>
  <si>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</si>
  <si>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</si>
  <si>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</si>
  <si>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</si>
  <si>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</si>
  <si>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</si>
  <si>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</si>
  <si>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</si>
  <si>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</si>
  <si>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</si>
  <si>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</si>
  <si>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</si>
  <si>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</si>
  <si>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</si>
  <si>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</si>
  <si>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</si>
  <si>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</si>
  <si>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</si>
  <si>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</si>
  <si>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</si>
  <si>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</si>
  <si>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</si>
  <si>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</si>
  <si>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</si>
  <si>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</si>
  <si>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</si>
  <si>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</si>
  <si>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</si>
  <si>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</si>
  <si>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</si>
  <si>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</si>
  <si>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</si>
  <si>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</si>
  <si>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</si>
  <si>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</si>
  <si>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</si>
  <si>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</si>
  <si>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</si>
  <si>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</si>
  <si>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</si>
  <si>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</si>
  <si>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</si>
  <si>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</si>
  <si>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</si>
  <si>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</si>
  <si>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</si>
  <si>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</si>
  <si>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</si>
  <si>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</si>
  <si>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</si>
  <si>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</si>
  <si>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</si>
  <si>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</si>
  <si>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</si>
  <si>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</si>
  <si>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</si>
  <si>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</si>
  <si>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</si>
  <si>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</si>
  <si>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</si>
  <si>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</si>
  <si>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</si>
  <si>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</si>
  <si>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</si>
  <si>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</si>
  <si>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</si>
  <si>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</si>
  <si>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</si>
  <si>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</si>
  <si>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</si>
  <si>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</si>
  <si>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</si>
  <si>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</si>
  <si>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</si>
  <si>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</si>
  <si>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</si>
  <si>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</si>
  <si>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</si>
  <si>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</si>
  <si>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</si>
  <si>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</si>
  <si>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</si>
  <si>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</si>
  <si>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</si>
  <si>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</si>
  <si>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</si>
  <si>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</si>
  <si>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</si>
  <si>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</si>
  <si>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</si>
  <si>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</si>
  <si>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</si>
  <si>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</si>
  <si>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</si>
  <si>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</si>
  <si>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</si>
  <si>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</si>
  <si>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</si>
  <si>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</si>
  <si>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</si>
  <si>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</si>
  <si>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</si>
  <si>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</si>
  <si>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</si>
  <si>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</si>
  <si>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</si>
  <si>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</si>
  <si>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</si>
  <si>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</si>
  <si>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</si>
  <si>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</si>
  <si>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</si>
  <si>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</si>
  <si>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</si>
  <si>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</si>
  <si>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</si>
  <si>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</si>
  <si>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</si>
  <si>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</si>
  <si>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</si>
  <si>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</si>
  <si>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</si>
  <si>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</si>
  <si>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</si>
  <si>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</si>
  <si>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</si>
  <si>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</si>
  <si>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</si>
  <si>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</si>
  <si>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</si>
  <si>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</si>
  <si>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</si>
  <si>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</si>
  <si>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</si>
  <si>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</si>
  <si>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</si>
  <si>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</si>
  <si>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</si>
  <si>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</si>
  <si>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</si>
  <si>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</si>
  <si>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</si>
  <si>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</si>
  <si>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</si>
  <si>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</si>
  <si>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</si>
  <si>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</si>
  <si>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</si>
  <si>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</si>
  <si>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</si>
  <si>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</si>
  <si>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</si>
  <si>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</si>
  <si>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</si>
  <si>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</si>
  <si>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</si>
  <si>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</si>
  <si>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</si>
  <si>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</si>
  <si>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</si>
  <si>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</si>
  <si>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</si>
  <si>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</si>
  <si>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</si>
  <si>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</si>
  <si>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</si>
  <si>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</si>
  <si>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</si>
  <si>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</si>
  <si>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</si>
  <si>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</si>
  <si>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</si>
  <si>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</si>
  <si>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</si>
  <si>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</si>
  <si>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</si>
  <si>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</si>
  <si>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</si>
  <si>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</si>
  <si>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</si>
  <si>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</si>
  <si>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</si>
  <si>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</si>
  <si>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</si>
  <si>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</si>
  <si>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</si>
  <si>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</si>
  <si>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</si>
  <si>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</si>
  <si>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</si>
  <si>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</si>
  <si>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</si>
  <si>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</si>
  <si>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</si>
  <si>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</si>
  <si>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</si>
  <si>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</si>
  <si>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</si>
  <si>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</si>
  <si>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</si>
  <si>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</si>
  <si>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</si>
  <si>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</si>
  <si>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</si>
  <si>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</si>
  <si>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</si>
  <si>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</si>
  <si>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</si>
  <si>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</si>
  <si>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</si>
  <si>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</si>
  <si>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</si>
  <si>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</si>
  <si>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</si>
  <si>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</si>
  <si>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</si>
  <si>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</si>
  <si>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</si>
  <si>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</si>
  <si>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</si>
  <si>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</si>
  <si>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</si>
  <si>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</si>
  <si>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</si>
  <si>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</si>
  <si>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</si>
  <si>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</si>
  <si>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</si>
  <si>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</si>
  <si>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</si>
  <si>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</si>
  <si>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</si>
  <si>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</si>
  <si>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</si>
  <si>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</si>
  <si>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</si>
  <si>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</si>
  <si>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</si>
  <si>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</si>
  <si>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</si>
  <si>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</si>
  <si>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</si>
  <si>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</si>
  <si>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</si>
  <si>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</si>
  <si>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</si>
  <si>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</si>
  <si>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</si>
  <si>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</si>
  <si>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</si>
  <si>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</si>
  <si>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</si>
  <si>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</si>
  <si>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</si>
  <si>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</si>
  <si>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</si>
  <si>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</si>
  <si>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</si>
  <si>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</si>
  <si>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</si>
  <si>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</si>
  <si>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</si>
  <si>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</si>
  <si>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</si>
  <si>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</si>
  <si>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</si>
  <si>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</si>
  <si>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</si>
  <si>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</si>
  <si>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</si>
  <si>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</si>
  <si>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</si>
  <si>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</si>
  <si>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</si>
  <si>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</si>
  <si>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</si>
  <si>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</si>
  <si>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</si>
  <si>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</si>
  <si>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</si>
  <si>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</si>
  <si>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</si>
  <si>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</si>
  <si>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</si>
  <si>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</si>
  <si>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</si>
  <si>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</si>
  <si>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</si>
  <si>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</si>
  <si>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</si>
  <si>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</si>
  <si>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</si>
  <si>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</si>
  <si>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</si>
  <si>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</si>
  <si>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</si>
  <si>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</si>
  <si>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</si>
  <si>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</si>
  <si>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</si>
  <si>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</si>
  <si>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</si>
  <si>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</si>
  <si>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</si>
  <si>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</si>
  <si>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</si>
  <si>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</si>
  <si>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</si>
  <si>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</si>
  <si>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</si>
  <si>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</si>
  <si>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</si>
  <si>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</si>
  <si>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</si>
  <si>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</si>
  <si>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</si>
  <si>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</si>
  <si>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</si>
  <si>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</si>
  <si>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</si>
  <si>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</si>
  <si>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</si>
  <si>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</si>
  <si>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</si>
  <si>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</si>
  <si>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</si>
  <si>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</si>
  <si>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</si>
  <si>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</si>
  <si>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</si>
  <si>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</si>
  <si>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</si>
  <si>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</si>
  <si>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</si>
  <si>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</si>
  <si>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</si>
  <si>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</si>
  <si>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</si>
  <si>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</si>
  <si>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</si>
  <si>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</si>
  <si>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</si>
  <si>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</si>
  <si>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</si>
  <si>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</si>
  <si>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</si>
  <si>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</si>
  <si>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</si>
  <si>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</si>
  <si>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</si>
  <si>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</si>
  <si>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</si>
  <si>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</si>
  <si>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</si>
  <si>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</si>
  <si>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</si>
  <si>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</si>
  <si>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</si>
  <si>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</si>
  <si>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</si>
  <si>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</si>
  <si>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</si>
  <si>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</si>
  <si>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</si>
  <si>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</si>
  <si>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</si>
  <si>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</si>
  <si>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</si>
  <si>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</si>
  <si>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</si>
  <si>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</si>
  <si>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</si>
  <si>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</si>
  <si>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</si>
  <si>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</si>
  <si>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</si>
  <si>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</si>
  <si>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</si>
  <si>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</si>
  <si>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</si>
  <si>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</si>
  <si>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</si>
  <si>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</si>
  <si>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</si>
  <si>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</si>
  <si>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</si>
  <si>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</si>
  <si>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</si>
  <si>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</si>
  <si>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</si>
  <si>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</si>
  <si>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</si>
  <si>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</si>
  <si>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</si>
  <si>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</si>
  <si>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</si>
  <si>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</si>
  <si>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</si>
  <si>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</si>
  <si>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</si>
  <si>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</si>
  <si>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</si>
  <si>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</si>
  <si>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</si>
  <si>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</si>
  <si>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</si>
  <si>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</si>
  <si>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</si>
  <si>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</si>
  <si>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</si>
  <si>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</si>
  <si>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</si>
  <si>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</si>
  <si>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</si>
  <si>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</si>
  <si>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</si>
  <si>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</si>
  <si>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</si>
  <si>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</si>
  <si>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</si>
  <si>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</si>
  <si>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</si>
  <si>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</si>
  <si>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</si>
  <si>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</si>
  <si>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</si>
  <si>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</si>
  <si>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</si>
  <si>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</si>
  <si>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</si>
  <si>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</si>
  <si>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</si>
  <si>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</si>
  <si>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</si>
  <si>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</si>
  <si>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</si>
  <si>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</si>
  <si>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</si>
  <si>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</si>
  <si>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</si>
  <si>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</si>
  <si>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</si>
  <si>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</si>
  <si>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</si>
  <si>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</si>
  <si>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</si>
  <si>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</si>
  <si>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</si>
  <si>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</si>
  <si>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</si>
  <si>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</si>
  <si>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</si>
  <si>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</si>
  <si>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</si>
  <si>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</si>
  <si>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</si>
  <si>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</si>
  <si>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</si>
  <si>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</si>
  <si>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</si>
  <si>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</si>
  <si>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</si>
  <si>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</si>
  <si>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</si>
  <si>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</si>
  <si>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</si>
  <si>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</si>
  <si>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</si>
  <si>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</si>
  <si>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</si>
  <si>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</si>
  <si>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</si>
  <si>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</si>
  <si>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</si>
  <si>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</si>
  <si>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</si>
  <si>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</si>
  <si>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</si>
  <si>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</si>
  <si>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</si>
  <si>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</si>
  <si>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</si>
  <si>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</si>
  <si>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</si>
  <si>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</si>
  <si>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</si>
  <si>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</si>
  <si>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</si>
  <si>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</si>
  <si>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</si>
  <si>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</si>
  <si>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</si>
  <si>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</si>
  <si>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</si>
  <si>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</si>
  <si>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</si>
  <si>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</si>
  <si>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</si>
  <si>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</si>
  <si>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</si>
  <si>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</si>
  <si>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</si>
  <si>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</si>
  <si>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</si>
  <si>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</si>
  <si>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</si>
  <si>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</si>
  <si>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</si>
  <si>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</si>
  <si>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</si>
  <si>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</si>
  <si>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</si>
  <si>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</si>
  <si>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</si>
  <si>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</si>
  <si>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</si>
  <si>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</si>
  <si>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</si>
  <si>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</si>
  <si>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</si>
  <si>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</si>
  <si>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</si>
  <si>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</si>
  <si>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</si>
  <si>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</si>
  <si>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</si>
  <si>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</si>
  <si>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</si>
  <si>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</si>
  <si>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</si>
  <si>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</si>
  <si>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</si>
  <si>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</si>
  <si>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</si>
  <si>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</si>
  <si>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</si>
  <si>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</si>
  <si>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</si>
  <si>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</si>
  <si>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</si>
  <si>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</si>
  <si>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</si>
  <si>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</si>
  <si>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</si>
  <si>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</si>
  <si>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</si>
  <si>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</si>
  <si>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</si>
  <si>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</si>
  <si>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</si>
  <si>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</si>
  <si>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</si>
  <si>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</si>
  <si>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</si>
  <si>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</si>
  <si>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</si>
  <si>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</si>
  <si>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</si>
  <si>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</si>
  <si>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</si>
  <si>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</si>
  <si>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</si>
  <si>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</si>
  <si>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</si>
  <si>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</si>
  <si>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</si>
  <si>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</si>
  <si>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</si>
  <si>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</si>
  <si>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</si>
  <si>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</si>
  <si>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</si>
  <si>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</si>
  <si>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</si>
  <si>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</si>
  <si>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</si>
  <si>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</si>
  <si>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</si>
  <si>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</si>
  <si>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</si>
  <si>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</si>
  <si>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</si>
  <si>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</si>
  <si>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</si>
  <si>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</si>
  <si>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</si>
  <si>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</si>
  <si>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</si>
  <si>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</si>
  <si>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</si>
  <si>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</si>
  <si>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</si>
  <si>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</si>
  <si>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</si>
  <si>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</si>
  <si>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</si>
  <si>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</si>
  <si>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</si>
  <si>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</si>
  <si>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</si>
  <si>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</si>
  <si>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</si>
  <si>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</si>
  <si>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</si>
  <si>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</si>
  <si>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</si>
  <si>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</si>
  <si>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</si>
  <si>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</si>
  <si>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</si>
  <si>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</si>
  <si>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</si>
  <si>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</si>
  <si>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</si>
  <si>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</si>
  <si>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</si>
  <si>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</si>
  <si>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</si>
  <si>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</si>
  <si>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</si>
  <si>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</si>
  <si>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</si>
  <si>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</si>
  <si>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</si>
  <si>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</si>
  <si>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</si>
  <si>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</si>
  <si>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</si>
  <si>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</si>
  <si>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</si>
  <si>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</si>
  <si>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</si>
  <si>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</si>
  <si>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</si>
  <si>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</si>
  <si>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</si>
  <si>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</si>
  <si>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</si>
  <si>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</si>
  <si>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</si>
  <si>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</si>
  <si>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</si>
  <si>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</si>
  <si>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</si>
  <si>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</si>
  <si>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</si>
  <si>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</si>
  <si>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</si>
  <si>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</si>
  <si>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</si>
  <si>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</si>
  <si>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</si>
  <si>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</si>
  <si>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</si>
  <si>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</si>
  <si>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</si>
  <si>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</si>
  <si>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</si>
  <si>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</si>
  <si>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</si>
  <si>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</si>
  <si>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</si>
  <si>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</si>
  <si>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</si>
  <si>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</si>
  <si>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</si>
  <si>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</si>
  <si>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</si>
  <si>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</si>
  <si>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</si>
  <si>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</si>
  <si>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</si>
  <si>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</si>
  <si>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</si>
  <si>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</si>
  <si>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</si>
  <si>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</si>
  <si>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</si>
  <si>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</si>
  <si>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</si>
  <si>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</si>
  <si>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</si>
  <si>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</si>
  <si>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</si>
  <si>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</si>
  <si>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</si>
  <si>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</si>
  <si>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</si>
  <si>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</si>
  <si>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</si>
  <si>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</si>
  <si>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</si>
  <si>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</si>
  <si>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</si>
  <si>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</si>
  <si>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</si>
  <si>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</si>
  <si>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</si>
  <si>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</si>
  <si>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</si>
  <si>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</si>
  <si>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</si>
  <si>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</si>
  <si>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</si>
  <si>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</si>
  <si>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</si>
  <si>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</si>
  <si>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</si>
  <si>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</si>
  <si>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</si>
  <si>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</si>
  <si>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</si>
  <si>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</si>
  <si>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</si>
  <si>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</si>
  <si>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</si>
  <si>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</si>
  <si>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</si>
  <si>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</si>
  <si>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</si>
  <si>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</si>
  <si>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</si>
  <si>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</si>
  <si>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</si>
  <si>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</si>
  <si>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</si>
  <si>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</si>
  <si>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</si>
  <si>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</si>
  <si>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</si>
  <si>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</si>
  <si>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</si>
  <si>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</si>
  <si>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</si>
  <si>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</si>
  <si>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</si>
  <si>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</si>
  <si>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</si>
  <si>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</si>
  <si>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</si>
  <si>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</si>
  <si>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</si>
  <si>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</si>
  <si>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</si>
  <si>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</si>
  <si>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</si>
  <si>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</si>
  <si>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</si>
  <si>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</si>
  <si>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</si>
  <si>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</si>
  <si>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</si>
  <si>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</si>
  <si>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</si>
  <si>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</si>
  <si>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</si>
  <si>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</si>
  <si>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</si>
  <si>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</si>
  <si>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</si>
  <si>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</si>
  <si>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</si>
  <si>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</si>
  <si>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</si>
  <si>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</si>
  <si>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</si>
  <si>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</si>
  <si>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</si>
  <si>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</si>
  <si>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</si>
  <si>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</si>
  <si>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</si>
  <si>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</si>
  <si>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</si>
  <si>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</si>
  <si>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</si>
  <si>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</si>
  <si>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</si>
  <si>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</si>
  <si>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</si>
  <si>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</si>
  <si>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</si>
  <si>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</si>
  <si>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</si>
  <si>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</si>
  <si>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</si>
  <si>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</si>
  <si>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</si>
  <si>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</si>
  <si>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</si>
  <si>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</si>
  <si>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</si>
  <si>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</si>
  <si>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</si>
  <si>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</si>
  <si>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</si>
  <si>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</si>
  <si>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</si>
  <si>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</si>
  <si>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</si>
  <si>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</si>
  <si>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</si>
  <si>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</si>
  <si>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</si>
  <si>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</si>
  <si>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</si>
  <si>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</si>
  <si>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</si>
  <si>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</si>
  <si>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</si>
  <si>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</si>
  <si>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</si>
  <si>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</si>
  <si>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</si>
  <si>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</si>
  <si>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</si>
  <si>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</si>
  <si>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</si>
  <si>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</si>
  <si>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</si>
  <si>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</si>
  <si>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</si>
  <si>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</si>
  <si>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</si>
  <si>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</si>
  <si>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</si>
  <si>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</si>
  <si>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</si>
  <si>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</si>
  <si>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</si>
  <si>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</si>
  <si>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</si>
  <si>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</si>
  <si>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</si>
  <si>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</si>
  <si>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</si>
  <si>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</si>
  <si>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</si>
  <si>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</si>
  <si>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</si>
  <si>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</si>
  <si>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</si>
  <si>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</si>
  <si>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</si>
  <si>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</si>
  <si>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</si>
  <si>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</si>
  <si>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</si>
  <si>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</si>
  <si>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</si>
  <si>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</si>
  <si>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</si>
  <si>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</si>
  <si>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</si>
  <si>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</si>
  <si>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</si>
  <si>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</si>
  <si>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</si>
  <si>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</si>
  <si>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</si>
  <si>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</si>
  <si>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</si>
  <si>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</si>
  <si>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</si>
  <si>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</si>
  <si>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</si>
  <si>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</si>
  <si>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</si>
  <si>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</si>
  <si>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</si>
  <si>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</si>
  <si>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</si>
  <si>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</si>
  <si>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</si>
  <si>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</si>
  <si>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</si>
  <si>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</si>
  <si>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</si>
  <si>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</si>
  <si>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</si>
  <si>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</si>
  <si>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</si>
  <si>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</si>
  <si>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</si>
  <si>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</si>
  <si>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</si>
  <si>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</si>
  <si>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</si>
  <si>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</si>
  <si>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</si>
  <si>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</si>
  <si>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</si>
  <si>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</si>
  <si>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</si>
  <si>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</si>
  <si>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</si>
  <si>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</si>
  <si>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</si>
  <si>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</si>
  <si>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</si>
  <si>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</si>
  <si>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</si>
  <si>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</si>
  <si>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</si>
  <si>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</si>
  <si>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</si>
  <si>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</si>
  <si>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</si>
  <si>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</si>
  <si>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</si>
  <si>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</si>
  <si>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</si>
  <si>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</si>
  <si>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</si>
  <si>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</si>
  <si>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</si>
  <si>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</si>
  <si>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</si>
  <si>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</si>
  <si>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</si>
  <si>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</si>
  <si>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</si>
  <si>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</si>
  <si>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</si>
  <si>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</si>
  <si>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</si>
  <si>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</si>
  <si>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</si>
  <si>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</si>
  <si>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</si>
  <si>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</si>
  <si>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</si>
  <si>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</si>
  <si>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</si>
  <si>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</si>
  <si>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</si>
  <si>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</si>
  <si>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</si>
  <si>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</si>
  <si>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</si>
  <si>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</si>
  <si>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</si>
  <si>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</si>
  <si>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</si>
  <si>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</si>
  <si>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</si>
  <si>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</si>
  <si>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</si>
  <si>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</si>
  <si>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</si>
  <si>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</si>
  <si>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</si>
  <si>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</si>
  <si>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</si>
  <si>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</si>
  <si>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</si>
  <si>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</si>
  <si>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</si>
  <si>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</si>
  <si>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</si>
  <si>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</si>
  <si>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</si>
  <si>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</si>
  <si>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</si>
  <si>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</si>
  <si>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</si>
  <si>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</si>
  <si>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</si>
  <si>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</si>
  <si>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</si>
  <si>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</si>
  <si>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</si>
  <si>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</si>
  <si>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</si>
  <si>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</si>
  <si>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</si>
  <si>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</si>
  <si>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</si>
  <si>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</si>
  <si>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</si>
  <si>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</si>
  <si>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</si>
  <si>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</si>
  <si>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</si>
  <si>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</si>
  <si>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</si>
  <si>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</si>
  <si>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</si>
  <si>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</si>
  <si>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</si>
  <si>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</si>
  <si>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</si>
  <si>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</si>
  <si>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</si>
  <si>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</si>
  <si>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</si>
  <si>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</si>
  <si>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</si>
  <si>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</si>
  <si>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</si>
  <si>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</si>
  <si>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</si>
  <si>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</si>
  <si>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</si>
  <si>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</si>
  <si>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</si>
  <si>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</si>
  <si>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</si>
  <si>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</si>
  <si>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</si>
  <si>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</si>
  <si>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</si>
  <si>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</si>
  <si>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</si>
  <si>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</si>
  <si>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</si>
  <si>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</si>
  <si>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</si>
  <si>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</si>
  <si>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</si>
  <si>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</si>
  <si>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</si>
  <si>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</si>
  <si>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</si>
  <si>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</si>
  <si>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</si>
  <si>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</si>
  <si>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</si>
  <si>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</si>
  <si>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</si>
  <si>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</si>
  <si>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</si>
  <si>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</si>
  <si>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</si>
  <si>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</si>
  <si>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</si>
  <si>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</si>
  <si>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</si>
  <si>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</si>
  <si>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</si>
  <si>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</si>
  <si>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</si>
  <si>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</si>
  <si>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</si>
  <si>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</si>
  <si>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</si>
  <si>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</si>
  <si>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</si>
  <si>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</si>
  <si>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</si>
  <si>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</si>
  <si>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</si>
  <si>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</si>
  <si>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</si>
  <si>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</si>
  <si>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</si>
  <si>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</si>
  <si>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</si>
  <si>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</si>
  <si>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</si>
  <si>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</si>
  <si>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</si>
  <si>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</si>
  <si>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</si>
  <si>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</si>
  <si>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</si>
  <si>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</si>
  <si>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</si>
  <si>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</si>
  <si>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</si>
  <si>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</si>
  <si>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</si>
  <si>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</si>
  <si>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</si>
  <si>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</si>
  <si>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</si>
  <si>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</si>
  <si>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</si>
  <si>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</si>
  <si>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</si>
  <si>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</si>
  <si>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</si>
  <si>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</si>
  <si>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</si>
  <si>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</si>
  <si>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</si>
  <si>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</si>
  <si>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</si>
  <si>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</si>
  <si>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</si>
  <si>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</si>
  <si>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</si>
  <si>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</si>
  <si>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</si>
  <si>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</si>
  <si>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</si>
  <si>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</si>
  <si>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</si>
  <si>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</si>
  <si>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</si>
  <si>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</si>
  <si>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</si>
  <si>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</si>
  <si>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</si>
  <si>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</si>
  <si>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</si>
  <si>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</si>
  <si>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</si>
  <si>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</si>
  <si>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</si>
  <si>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</si>
  <si>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</si>
  <si>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</si>
  <si>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</si>
  <si>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</si>
  <si>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</si>
  <si>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</si>
  <si>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</si>
  <si>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</si>
  <si>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</si>
  <si>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</si>
  <si>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</si>
  <si>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</si>
  <si>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</si>
  <si>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</si>
  <si>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</si>
  <si>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</si>
  <si>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</si>
  <si>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</si>
  <si>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</si>
  <si>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</si>
  <si>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</si>
  <si>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</si>
  <si>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</si>
  <si>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</si>
  <si>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</si>
  <si>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</si>
  <si>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</si>
  <si>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</si>
  <si>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</si>
  <si>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</si>
  <si>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</si>
  <si>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</si>
  <si>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</si>
  <si>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</si>
  <si>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</si>
  <si>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</si>
  <si>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</si>
  <si>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</si>
  <si>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</si>
  <si>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</si>
  <si>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</si>
  <si>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</si>
  <si>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</si>
  <si>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</si>
  <si>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</si>
  <si>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</si>
  <si>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</si>
  <si>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</si>
  <si>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</si>
  <si>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</si>
  <si>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</si>
  <si>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</si>
  <si>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</si>
  <si>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</si>
  <si>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</si>
  <si>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</si>
  <si>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</si>
  <si>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</si>
  <si>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</si>
  <si>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</si>
  <si>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</si>
  <si>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</si>
  <si>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</si>
  <si>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</si>
  <si>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</si>
  <si>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</si>
  <si>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</si>
  <si>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</si>
  <si>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</si>
  <si>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</si>
  <si>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</si>
  <si>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</si>
  <si>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</si>
  <si>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</si>
  <si>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</si>
  <si>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</si>
  <si>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</si>
  <si>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</si>
  <si>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</si>
  <si>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</si>
  <si>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</si>
  <si>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</si>
  <si>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</si>
  <si>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</si>
  <si>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</si>
  <si>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</si>
  <si>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</si>
  <si>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</si>
  <si>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</si>
  <si>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</si>
  <si>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</si>
  <si>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</si>
  <si>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</si>
  <si>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</si>
  <si>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</si>
  <si>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</si>
  <si>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</si>
  <si>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</si>
  <si>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</si>
  <si>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</si>
  <si>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</si>
  <si>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</si>
  <si>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</si>
  <si>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</si>
  <si>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</si>
  <si>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</si>
  <si>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</si>
  <si>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</si>
  <si>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</si>
  <si>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</si>
  <si>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</si>
  <si>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</si>
  <si>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</si>
  <si>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</si>
  <si>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</si>
  <si>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</si>
  <si>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</si>
  <si>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</si>
  <si>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</si>
  <si>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</si>
  <si>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</si>
  <si>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</si>
  <si>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</si>
  <si>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</si>
  <si>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</si>
  <si>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</si>
  <si>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</si>
  <si>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</si>
  <si>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</si>
  <si>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</si>
  <si>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</si>
  <si>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</si>
  <si>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</si>
  <si>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</si>
  <si>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</si>
  <si>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</si>
  <si>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</si>
  <si>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</si>
  <si>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</si>
  <si>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</si>
  <si>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</si>
  <si>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</si>
  <si>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</si>
  <si>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</si>
  <si>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</si>
  <si>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</si>
  <si>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</si>
  <si>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</si>
  <si>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</si>
  <si>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</si>
  <si>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</si>
  <si>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</si>
  <si>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</si>
  <si>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</si>
  <si>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</si>
  <si>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</si>
  <si>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</si>
  <si>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</si>
  <si>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</si>
  <si>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</si>
  <si>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</si>
  <si>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</si>
  <si>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</si>
  <si>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</si>
  <si>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</si>
  <si>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</si>
  <si>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</si>
  <si>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</si>
  <si>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</si>
  <si>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</si>
  <si>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</si>
  <si>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</si>
  <si>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</si>
  <si>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</si>
  <si>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</si>
  <si>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</si>
  <si>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</si>
  <si>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</si>
  <si>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</si>
  <si>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</si>
  <si>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</si>
  <si>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</si>
  <si>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</si>
  <si>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</si>
  <si>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</si>
  <si>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</si>
  <si>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</si>
  <si>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</si>
  <si>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</si>
  <si>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</si>
  <si>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</si>
  <si>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</si>
  <si>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</si>
  <si>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</si>
  <si>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</si>
  <si>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</si>
  <si>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</si>
  <si>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</si>
  <si>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</si>
  <si>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</si>
  <si>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</si>
  <si>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</si>
  <si>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</si>
  <si>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</si>
  <si>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</si>
  <si>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</si>
  <si>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</si>
  <si>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</si>
  <si>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</si>
  <si>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</si>
  <si>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</si>
  <si>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</si>
  <si>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</si>
  <si>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</si>
  <si>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</si>
  <si>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</si>
  <si>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</si>
  <si>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</si>
  <si>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</si>
  <si>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</si>
  <si>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</si>
  <si>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</si>
  <si>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</si>
  <si>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</si>
  <si>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</si>
  <si>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</si>
  <si>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</si>
  <si>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</si>
  <si>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</si>
  <si>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</si>
  <si>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</si>
  <si>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</si>
  <si>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</si>
  <si>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</si>
  <si>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</si>
  <si>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</si>
  <si>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</si>
  <si>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</si>
  <si>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</si>
  <si>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</si>
  <si>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</si>
  <si>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</si>
  <si>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</si>
  <si>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</si>
  <si>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</si>
  <si>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</si>
  <si>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</si>
  <si>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</si>
  <si>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</si>
  <si>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</si>
  <si>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</si>
  <si>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</si>
  <si>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</si>
  <si>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</si>
  <si>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</si>
  <si>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</si>
  <si>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</si>
  <si>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</si>
  <si>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</si>
  <si>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</si>
  <si>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</si>
  <si>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</si>
  <si>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</si>
  <si>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</si>
  <si>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</si>
  <si>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</si>
  <si>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</si>
  <si>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</si>
  <si>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</si>
  <si>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</si>
  <si>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</si>
  <si>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</si>
  <si>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</si>
  <si>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</si>
  <si>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</si>
  <si>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</si>
  <si>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</si>
  <si>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</si>
  <si>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</si>
  <si>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</si>
  <si>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</si>
  <si>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</si>
  <si>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</si>
  <si>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</si>
  <si>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</si>
  <si>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</si>
  <si>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</si>
  <si>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</si>
  <si>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</si>
  <si>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</si>
  <si>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</si>
  <si>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</si>
  <si>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</si>
  <si>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</si>
  <si>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</si>
  <si>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</si>
  <si>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</si>
  <si>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</si>
  <si>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</si>
  <si>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</si>
  <si>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</si>
  <si>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</si>
  <si>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</si>
  <si>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</si>
  <si>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</si>
  <si>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</si>
  <si>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</si>
  <si>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</si>
  <si>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</si>
  <si>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</si>
  <si>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</si>
  <si>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</si>
  <si>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</si>
  <si>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</si>
  <si>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</si>
  <si>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</si>
  <si>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</si>
  <si>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</si>
  <si>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</si>
  <si>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</si>
  <si>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</si>
  <si>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</si>
  <si>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</si>
  <si>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</si>
  <si>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</si>
  <si>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</si>
  <si>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</si>
  <si>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</si>
  <si>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</si>
  <si>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</si>
  <si>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</si>
  <si>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</si>
  <si>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</si>
  <si>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</si>
  <si>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</si>
  <si>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</si>
  <si>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</si>
  <si>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</si>
  <si>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</si>
  <si>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</si>
  <si>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</si>
  <si>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</si>
  <si>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</si>
  <si>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</si>
  <si>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</si>
  <si>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</si>
  <si>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</si>
  <si>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</si>
  <si>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</si>
  <si>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</si>
  <si>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</si>
  <si>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</si>
  <si>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</si>
  <si>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</si>
  <si>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</si>
  <si>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</si>
  <si>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</si>
  <si>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</si>
  <si>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</si>
  <si>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</si>
  <si>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</si>
  <si>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</si>
  <si>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</si>
  <si>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</si>
  <si>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</si>
  <si>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</si>
  <si>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</si>
  <si>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</si>
  <si>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</si>
  <si>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</si>
  <si>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</si>
  <si>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</si>
  <si>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</si>
  <si>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</si>
  <si>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</si>
  <si>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</si>
  <si>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</si>
  <si>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</si>
  <si>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</si>
  <si>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</si>
  <si>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</si>
  <si>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</si>
  <si>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</si>
  <si>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</si>
  <si>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</si>
  <si>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</si>
  <si>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</si>
  <si>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</si>
  <si>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</si>
  <si>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</si>
  <si>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</si>
  <si>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</si>
  <si>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</si>
  <si>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</si>
  <si>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</si>
  <si>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</si>
  <si>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</si>
  <si>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</si>
  <si>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</si>
  <si>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</si>
  <si>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</si>
  <si>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</si>
  <si>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</si>
  <si>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</si>
  <si>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</si>
  <si>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</si>
  <si>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</si>
  <si>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</si>
  <si>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</si>
  <si>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</si>
  <si>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</si>
  <si>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</si>
  <si>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</si>
  <si>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</si>
  <si>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</si>
  <si>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</si>
  <si>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</si>
  <si>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</si>
  <si>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</si>
  <si>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</si>
  <si>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</si>
  <si>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</si>
  <si>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</si>
  <si>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</si>
  <si>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</si>
  <si>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</si>
  <si>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</si>
  <si>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</si>
  <si>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</si>
  <si>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</si>
  <si>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</si>
  <si>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</si>
  <si>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</si>
  <si>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</si>
  <si>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</si>
  <si>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</si>
  <si>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</si>
  <si>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</si>
  <si>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</si>
  <si>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</si>
  <si>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</si>
  <si>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</si>
  <si>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</si>
  <si>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</si>
  <si>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</si>
  <si>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</si>
  <si>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</si>
  <si>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</si>
  <si>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</si>
  <si>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</si>
  <si>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</si>
  <si>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</si>
  <si>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</si>
  <si>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</si>
  <si>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</si>
  <si>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</si>
  <si>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</si>
  <si>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</si>
  <si>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</si>
  <si>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</si>
  <si>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</si>
  <si>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</si>
  <si>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</si>
  <si>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</si>
  <si>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</si>
  <si>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</si>
  <si>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</si>
  <si>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</si>
  <si>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</si>
  <si>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</si>
  <si>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</si>
  <si>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</si>
  <si>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</si>
  <si>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</si>
  <si>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</si>
  <si>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</si>
  <si>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</si>
  <si>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</si>
  <si>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</si>
  <si>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</si>
  <si>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</si>
  <si>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</si>
  <si>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</si>
  <si>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</si>
  <si>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</si>
  <si>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</si>
  <si>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</si>
  <si>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</si>
  <si>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</si>
  <si>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</si>
  <si>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</si>
  <si>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</si>
  <si>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</si>
  <si>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</si>
  <si>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</si>
  <si>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</si>
  <si>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</si>
  <si>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</si>
  <si>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</si>
  <si>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</si>
  <si>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</si>
  <si>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</si>
  <si>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</si>
  <si>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</si>
  <si>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</si>
  <si>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</si>
  <si>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</si>
  <si>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</si>
  <si>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</si>
  <si>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</si>
  <si>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</si>
  <si>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</si>
  <si>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</si>
  <si>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</si>
  <si>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</si>
  <si>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</si>
  <si>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</si>
  <si>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</si>
  <si>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</si>
  <si>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</si>
  <si>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</si>
  <si>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</si>
  <si>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</si>
  <si>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</si>
  <si>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</si>
  <si>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</si>
  <si>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</si>
  <si>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</si>
  <si>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</si>
  <si>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</si>
  <si>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</si>
  <si>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</si>
  <si>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</si>
  <si>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</si>
  <si>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</si>
  <si>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</si>
  <si>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</si>
  <si>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</si>
  <si>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</si>
  <si>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</si>
  <si>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</si>
  <si>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</si>
  <si>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</si>
  <si>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</si>
  <si>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</si>
  <si>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</si>
  <si>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</si>
  <si>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</si>
  <si>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</si>
  <si>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</si>
  <si>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</si>
  <si>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</si>
  <si>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</si>
  <si>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</si>
  <si>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</si>
  <si>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</si>
  <si>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</si>
  <si>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</si>
  <si>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</si>
  <si>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</si>
  <si>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</si>
  <si>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</si>
  <si>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</si>
  <si>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</si>
  <si>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</si>
  <si>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</si>
  <si>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</si>
  <si>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</si>
  <si>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</si>
  <si>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</si>
  <si>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</si>
  <si>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</si>
  <si>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</si>
  <si>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</si>
  <si>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</si>
  <si>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</si>
  <si>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</si>
  <si>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</si>
  <si>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</si>
  <si>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</si>
  <si>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</si>
  <si>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</si>
  <si>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</si>
  <si>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</si>
  <si>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</si>
  <si>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</si>
  <si>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</si>
  <si>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</si>
  <si>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</si>
  <si>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</si>
  <si>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</si>
  <si>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</si>
  <si>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</si>
  <si>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</si>
  <si>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</si>
  <si>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</si>
  <si>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</si>
  <si>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</si>
  <si>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</si>
  <si>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</si>
  <si>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</si>
  <si>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</si>
  <si>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</si>
  <si>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</si>
  <si>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</si>
  <si>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</si>
  <si>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</si>
  <si>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</si>
  <si>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</si>
  <si>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</si>
  <si>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</si>
  <si>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</si>
  <si>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</si>
  <si>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</si>
  <si>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</si>
  <si>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</si>
  <si>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</si>
  <si>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</si>
  <si>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</si>
  <si>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</si>
  <si>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</si>
  <si>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</si>
  <si>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</si>
  <si>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</si>
  <si>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</si>
  <si>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</si>
  <si>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</si>
  <si>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</si>
  <si>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</si>
  <si>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</si>
  <si>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</si>
  <si>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</si>
  <si>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</si>
  <si>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</si>
  <si>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</si>
  <si>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</si>
  <si>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</si>
  <si>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</si>
  <si>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</si>
  <si>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</si>
  <si>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</si>
  <si>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</si>
  <si>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</si>
  <si>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</si>
  <si>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</si>
  <si>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</si>
  <si>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</si>
  <si>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</si>
  <si>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</si>
  <si>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</si>
  <si>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</si>
  <si>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</si>
  <si>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</si>
  <si>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</si>
  <si>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</si>
  <si>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</si>
  <si>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</si>
  <si>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</si>
  <si>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</si>
  <si>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</si>
  <si>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</si>
  <si>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</si>
  <si>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</si>
  <si>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</si>
  <si>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</si>
  <si>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</si>
  <si>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</si>
  <si>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</si>
  <si>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</si>
  <si>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</si>
  <si>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</si>
  <si>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</si>
  <si>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</si>
  <si>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</si>
  <si>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</si>
  <si>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</si>
  <si>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</si>
  <si>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</si>
  <si>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</si>
  <si>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</si>
  <si>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</si>
  <si>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</si>
  <si>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</si>
  <si>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</si>
  <si>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</si>
  <si>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</si>
  <si>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</si>
  <si>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</si>
  <si>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</si>
  <si>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</si>
  <si>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</si>
  <si>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</si>
  <si>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</si>
  <si>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</si>
  <si>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</si>
  <si>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</si>
  <si>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</si>
  <si>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</si>
  <si>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</si>
  <si>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</si>
  <si>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</si>
  <si>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</si>
  <si>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</si>
  <si>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</si>
  <si>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</si>
  <si>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</si>
  <si>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</si>
  <si>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</si>
  <si>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</si>
  <si>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</si>
  <si>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</si>
  <si>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</si>
  <si>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</si>
  <si>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</si>
  <si>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</si>
  <si>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</si>
  <si>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</si>
  <si>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</si>
  <si>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</si>
  <si>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</si>
  <si>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</si>
  <si>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</si>
  <si>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</si>
  <si>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</si>
  <si>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</si>
  <si>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</si>
  <si>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</si>
  <si>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</si>
  <si>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</si>
  <si>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</si>
  <si>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</si>
  <si>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</si>
  <si>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</si>
  <si>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</si>
  <si>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</si>
  <si>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</si>
  <si>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</si>
  <si>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</si>
  <si>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</si>
  <si>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</si>
  <si>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</si>
  <si>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</si>
  <si>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</si>
  <si>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</si>
  <si>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</si>
  <si>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</si>
  <si>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</si>
  <si>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</si>
  <si>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</si>
  <si>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</si>
  <si>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</si>
  <si>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</si>
  <si>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</si>
  <si>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</si>
  <si>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</si>
  <si>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</si>
  <si>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</si>
  <si>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</si>
  <si>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</si>
  <si>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</si>
  <si>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</si>
  <si>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</si>
  <si>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</si>
  <si>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</si>
  <si>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</si>
  <si>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</si>
  <si>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</si>
  <si>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</si>
  <si>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</si>
  <si>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</si>
  <si>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</si>
  <si>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</si>
  <si>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</si>
  <si>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</si>
  <si>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</si>
  <si>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</si>
  <si>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</si>
  <si>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</si>
  <si>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</si>
  <si>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</si>
  <si>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</si>
  <si>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</si>
  <si>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</si>
  <si>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</si>
  <si>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</si>
  <si>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</si>
  <si>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</si>
  <si>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</si>
  <si>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</si>
  <si>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</si>
  <si>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</si>
  <si>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</si>
  <si>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</si>
  <si>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</si>
  <si>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</si>
  <si>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</si>
  <si>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</si>
  <si>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</si>
  <si>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</si>
  <si>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</si>
  <si>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</si>
  <si>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</si>
  <si>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</si>
  <si>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</si>
  <si>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</si>
  <si>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</si>
  <si>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</si>
  <si>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</si>
  <si>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</si>
  <si>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</si>
  <si>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</si>
  <si>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</si>
  <si>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</si>
  <si>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</si>
  <si>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</si>
  <si>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</si>
  <si>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</si>
  <si>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</si>
  <si>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</si>
  <si>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</si>
  <si>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</si>
  <si>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</si>
  <si>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</si>
  <si>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</si>
  <si>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</si>
  <si>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</si>
  <si>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</si>
  <si>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</si>
  <si>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</si>
  <si>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</si>
  <si>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</si>
  <si>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</si>
  <si>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</si>
  <si>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</si>
  <si>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</si>
  <si>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</si>
  <si>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</si>
  <si>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</si>
  <si>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</si>
  <si>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</si>
  <si>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</si>
  <si>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</si>
  <si>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</si>
  <si>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</si>
  <si>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</si>
  <si>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</si>
  <si>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</si>
  <si>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</si>
  <si>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</si>
  <si>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</si>
  <si>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</si>
  <si>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</si>
  <si>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</si>
  <si>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</si>
  <si>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</si>
  <si>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</si>
  <si>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</si>
  <si>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</si>
  <si>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</si>
  <si>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</si>
  <si>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</si>
  <si>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</si>
  <si>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</si>
  <si>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</si>
  <si>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</si>
  <si>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</si>
  <si>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</si>
  <si>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</si>
  <si>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</si>
  <si>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</si>
  <si>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</si>
  <si>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</si>
  <si>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</si>
  <si>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</si>
  <si>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</si>
  <si>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</si>
  <si>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</si>
  <si>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</si>
  <si>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</si>
  <si>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</si>
  <si>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</si>
  <si>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</si>
  <si>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</si>
  <si>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</si>
  <si>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</si>
  <si>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</si>
  <si>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</si>
  <si>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</si>
  <si>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</si>
  <si>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</si>
  <si>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</si>
  <si>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</si>
  <si>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</si>
  <si>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</si>
  <si>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</si>
  <si>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</si>
  <si>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</si>
  <si>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</si>
  <si>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</si>
  <si>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</si>
  <si>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</si>
  <si>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</si>
  <si>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</si>
  <si>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</si>
  <si>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</si>
  <si>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</si>
  <si>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</si>
  <si>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</si>
  <si>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</si>
  <si>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</si>
  <si>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</si>
  <si>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</si>
  <si>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</si>
  <si>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</si>
  <si>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</si>
  <si>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</si>
  <si>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</si>
  <si>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</si>
  <si>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</si>
  <si>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</si>
  <si>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</si>
  <si>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</si>
  <si>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</si>
  <si>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</si>
  <si>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</si>
  <si>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</si>
  <si>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</si>
  <si>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</si>
  <si>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</si>
  <si>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</si>
  <si>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</si>
  <si>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</si>
  <si>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</si>
  <si>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</si>
  <si>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</si>
  <si>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</si>
  <si>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</si>
  <si>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</si>
  <si>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</si>
  <si>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</si>
  <si>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</si>
  <si>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</si>
  <si>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</si>
  <si>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</si>
  <si>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</si>
  <si>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</si>
  <si>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</si>
  <si>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</si>
  <si>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</si>
  <si>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</si>
  <si>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</si>
  <si>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</si>
  <si>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</si>
  <si>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</si>
  <si>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</si>
  <si>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</si>
  <si>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</si>
  <si>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</si>
  <si>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</si>
  <si>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</si>
  <si>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</si>
  <si>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</si>
  <si>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</si>
  <si>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</si>
  <si>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</si>
  <si>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</si>
  <si>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</si>
  <si>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</si>
  <si>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</si>
  <si>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</si>
  <si>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</si>
  <si>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</si>
  <si>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</si>
  <si>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</si>
  <si>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</si>
  <si>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</si>
  <si>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</si>
  <si>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</si>
  <si>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</si>
  <si>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</si>
  <si>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</si>
  <si>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</si>
  <si>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</si>
  <si>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</si>
  <si>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</si>
  <si>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</si>
  <si>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</si>
  <si>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</si>
  <si>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</si>
  <si>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</si>
  <si>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</si>
  <si>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</si>
  <si>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</si>
  <si>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</si>
  <si>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</si>
  <si>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</si>
  <si>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</si>
  <si>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</si>
  <si>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</si>
  <si>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</si>
  <si>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</si>
  <si>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</si>
  <si>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</si>
  <si>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</si>
  <si>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</si>
  <si>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</si>
  <si>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</si>
  <si>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</si>
  <si>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</si>
  <si>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</si>
  <si>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</si>
  <si>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</si>
  <si>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</si>
  <si>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</si>
  <si>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</si>
  <si>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</si>
  <si>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</si>
  <si>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</si>
  <si>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</si>
  <si>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</si>
  <si>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</si>
  <si>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</si>
  <si>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</si>
  <si>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</si>
  <si>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</si>
  <si>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</si>
  <si>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</si>
  <si>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</si>
  <si>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</si>
  <si>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</si>
  <si>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</si>
  <si>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</si>
  <si>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</si>
  <si>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</si>
  <si>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</si>
  <si>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</si>
  <si>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</si>
  <si>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</si>
  <si>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</si>
  <si>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</si>
  <si>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</si>
  <si>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</si>
  <si>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</si>
  <si>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</si>
  <si>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</si>
  <si>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</si>
  <si>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</si>
  <si>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</si>
  <si>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</si>
  <si>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</si>
  <si>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</si>
  <si>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</si>
  <si>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</si>
  <si>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</si>
  <si>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</si>
  <si>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</si>
  <si>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</si>
  <si>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</si>
  <si>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</si>
  <si>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</si>
  <si>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</si>
  <si>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</si>
  <si>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</si>
  <si>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</si>
  <si>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</si>
  <si>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</si>
  <si>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</si>
  <si>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</si>
  <si>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</si>
  <si>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</si>
  <si>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</si>
  <si>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</si>
  <si>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</si>
  <si>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</si>
  <si>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</si>
  <si>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</si>
  <si>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</si>
  <si>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</si>
  <si>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</si>
  <si>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</si>
  <si>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</si>
  <si>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</si>
  <si>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</si>
  <si>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</si>
  <si>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</si>
  <si>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</si>
  <si>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</si>
  <si>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</si>
  <si>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</si>
  <si>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</si>
  <si>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</si>
  <si>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</si>
  <si>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</si>
  <si>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</si>
  <si>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</si>
  <si>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</si>
  <si>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</si>
  <si>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</si>
  <si>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</si>
  <si>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</si>
  <si>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</si>
  <si>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</si>
  <si>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</si>
  <si>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</si>
  <si>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</si>
  <si>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</si>
  <si>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</si>
  <si>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</si>
  <si>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</si>
  <si>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</si>
  <si>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</si>
  <si>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</si>
  <si>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</si>
  <si>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</si>
  <si>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</si>
  <si>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</si>
  <si>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</si>
  <si>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</si>
  <si>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</si>
  <si>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</si>
  <si>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</si>
  <si>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</si>
  <si>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</si>
  <si>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</si>
  <si>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</si>
  <si>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</si>
  <si>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</si>
  <si>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</si>
  <si>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</si>
  <si>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</si>
  <si>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</si>
  <si>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</si>
  <si>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</si>
  <si>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</si>
  <si>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</si>
  <si>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</si>
  <si>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</si>
  <si>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</si>
  <si>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</si>
  <si>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</si>
  <si>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</si>
  <si>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</si>
  <si>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</si>
  <si>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</si>
  <si>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</si>
  <si>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</si>
  <si>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</si>
  <si>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</si>
  <si>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</si>
  <si>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</si>
  <si>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</si>
  <si>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</si>
  <si>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</si>
  <si>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</si>
  <si>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</si>
  <si>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</si>
  <si>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</si>
  <si>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</si>
  <si>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</si>
  <si>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</si>
  <si>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</si>
  <si>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</si>
  <si>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</si>
  <si>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</si>
  <si>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</si>
  <si>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</si>
  <si>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</si>
  <si>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</si>
  <si>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</si>
  <si>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</si>
  <si>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</si>
  <si>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</si>
  <si>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</si>
  <si>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</si>
  <si>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</si>
  <si>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</si>
  <si>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</si>
  <si>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</si>
  <si>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</si>
  <si>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</si>
  <si>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</si>
  <si>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</si>
  <si>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</si>
  <si>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</si>
  <si>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</si>
  <si>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</si>
  <si>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</si>
  <si>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</si>
  <si>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</si>
  <si>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</si>
  <si>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</si>
  <si>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</si>
  <si>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</si>
  <si>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</si>
  <si>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</si>
  <si>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</si>
  <si>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</si>
  <si>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</si>
  <si>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</si>
  <si>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</si>
  <si>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</si>
  <si>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</si>
  <si>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</si>
  <si>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</si>
  <si>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</si>
  <si>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</si>
  <si>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</si>
  <si>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</si>
  <si>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</si>
  <si>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</si>
  <si>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</si>
  <si>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</si>
  <si>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</si>
  <si>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</si>
  <si>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</si>
  <si>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</si>
  <si>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</si>
  <si>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</si>
  <si>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</si>
  <si>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</si>
  <si>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</si>
  <si>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</si>
  <si>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</si>
  <si>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</si>
  <si>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</si>
  <si>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</si>
  <si>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</si>
  <si>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</si>
  <si>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</si>
  <si>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</si>
  <si>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</si>
  <si>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</si>
  <si>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</si>
  <si>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</si>
  <si>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</si>
  <si>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</si>
  <si>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</si>
  <si>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</si>
  <si>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</si>
  <si>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</si>
  <si>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</si>
  <si>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</si>
  <si>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</si>
  <si>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</si>
  <si>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</si>
  <si>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</si>
  <si>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</si>
  <si>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</si>
  <si>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</si>
  <si>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</si>
  <si>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</si>
  <si>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</si>
  <si>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</si>
  <si>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</si>
  <si>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</si>
  <si>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</si>
  <si>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</si>
  <si>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</si>
  <si>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</si>
  <si>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</si>
  <si>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</si>
  <si>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</si>
  <si>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</si>
  <si>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</si>
  <si>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</si>
  <si>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</si>
  <si>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</si>
  <si>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</si>
  <si>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</si>
  <si>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</si>
  <si>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</si>
  <si>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</si>
  <si>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</si>
  <si>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</si>
  <si>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</si>
  <si>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</si>
  <si>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</si>
  <si>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</si>
  <si>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</si>
  <si>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</si>
  <si>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</si>
  <si>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</si>
  <si>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</si>
  <si>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</si>
  <si>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</si>
  <si>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</si>
  <si>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</si>
  <si>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</si>
  <si>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</si>
  <si>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</si>
  <si>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</si>
  <si>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</si>
  <si>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</si>
  <si>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</si>
  <si>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</si>
  <si>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</si>
  <si>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</si>
  <si>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</si>
  <si>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</si>
  <si>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</si>
  <si>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</si>
  <si>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</si>
  <si>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</si>
  <si>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</si>
  <si>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</si>
  <si>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</si>
  <si>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</si>
  <si>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</si>
  <si>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</si>
  <si>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</si>
  <si>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</si>
  <si>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</si>
  <si>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</si>
  <si>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</si>
  <si>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</si>
  <si>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</si>
  <si>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</si>
  <si>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</si>
  <si>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</si>
  <si>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</si>
  <si>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</si>
  <si>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</si>
  <si>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</si>
  <si>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</si>
  <si>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</si>
  <si>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</si>
  <si>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</si>
  <si>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</si>
  <si>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</si>
  <si>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</si>
  <si>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</si>
  <si>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</si>
  <si>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</si>
  <si>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</si>
  <si>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</si>
  <si>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</si>
  <si>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</si>
  <si>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</si>
  <si>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</si>
  <si>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</si>
  <si>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</si>
  <si>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</si>
  <si>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</si>
  <si>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</si>
  <si>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</si>
  <si>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</si>
  <si>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</si>
  <si>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</si>
  <si>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</si>
  <si>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</si>
  <si>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</si>
  <si>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</si>
  <si>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</si>
  <si>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</si>
  <si>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</si>
  <si>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</si>
  <si>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</si>
  <si>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</si>
  <si>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</si>
  <si>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</si>
  <si>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</si>
  <si>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</si>
  <si>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</si>
  <si>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</si>
  <si>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</si>
  <si>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</si>
  <si>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</si>
  <si>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</si>
  <si>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</si>
  <si>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</si>
  <si>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</si>
  <si>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</si>
  <si>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</si>
  <si>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</si>
  <si>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</si>
  <si>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</si>
  <si>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</si>
  <si>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</si>
  <si>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</si>
  <si>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</si>
  <si>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</si>
  <si>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</si>
  <si>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</si>
  <si>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</si>
  <si>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</si>
  <si>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</si>
  <si>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</si>
  <si>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</si>
  <si>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</si>
  <si>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</si>
  <si>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</si>
  <si>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</si>
  <si>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</si>
  <si>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</si>
  <si>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</si>
  <si>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</si>
  <si>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</si>
  <si>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</si>
  <si>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</si>
  <si>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</si>
  <si>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</si>
  <si>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</si>
  <si>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</si>
  <si>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</si>
  <si>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</si>
  <si>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</si>
  <si>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</si>
  <si>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</si>
  <si>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</si>
  <si>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</si>
  <si>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</si>
  <si>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</si>
  <si>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</si>
  <si>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</si>
  <si>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</si>
  <si>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</si>
  <si>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</si>
  <si>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</si>
  <si>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</si>
  <si>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</si>
  <si>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</si>
  <si>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</si>
  <si>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</si>
  <si>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</si>
  <si>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</si>
  <si>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</si>
  <si>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</si>
  <si>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</si>
  <si>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</si>
  <si>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</si>
  <si>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</si>
  <si>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</si>
  <si>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</si>
  <si>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</si>
  <si>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</si>
  <si>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</si>
  <si>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</si>
  <si>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</si>
  <si>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</si>
  <si>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</si>
  <si>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</si>
  <si>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</si>
  <si>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</si>
  <si>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</si>
  <si>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</si>
  <si>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</si>
  <si>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</si>
  <si>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</si>
  <si>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</si>
  <si>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</si>
  <si>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</si>
  <si>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</si>
  <si>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</si>
  <si>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</si>
  <si>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</si>
  <si>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</si>
  <si>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</si>
  <si>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</si>
  <si>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</si>
  <si>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</si>
  <si>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</si>
  <si>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</si>
  <si>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</si>
  <si>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</si>
  <si>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</si>
  <si>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</si>
  <si>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</si>
  <si>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</si>
  <si>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</si>
  <si>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</si>
  <si>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</si>
  <si>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</si>
  <si>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</si>
  <si>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</si>
  <si>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</si>
  <si>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</si>
  <si>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</si>
  <si>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</si>
  <si>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</si>
  <si>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</si>
  <si>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</si>
  <si>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</si>
  <si>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</si>
  <si>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</si>
  <si>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</si>
  <si>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</si>
  <si>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</si>
  <si>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</si>
  <si>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</si>
  <si>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</si>
  <si>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</si>
  <si>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</si>
  <si>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</si>
  <si>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</si>
  <si>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</si>
  <si>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</si>
  <si>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</si>
  <si>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</si>
  <si>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</si>
  <si>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</si>
  <si>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</si>
  <si>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</si>
  <si>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</si>
  <si>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</si>
  <si>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</si>
  <si>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</si>
  <si>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</si>
  <si>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</si>
  <si>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</si>
  <si>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</si>
  <si>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</si>
  <si>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</si>
  <si>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</si>
  <si>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</si>
  <si>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</si>
  <si>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</si>
  <si>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</si>
  <si>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</si>
  <si>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</si>
  <si>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</si>
  <si>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</si>
  <si>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</si>
  <si>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</si>
  <si>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</si>
  <si>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</si>
  <si>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</si>
  <si>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</si>
  <si>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</si>
  <si>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</si>
  <si>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</si>
  <si>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</si>
  <si>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</si>
  <si>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</si>
  <si>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</si>
  <si>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</si>
  <si>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</si>
  <si>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</si>
  <si>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</si>
  <si>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</si>
  <si>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</si>
  <si>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</si>
  <si>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</si>
  <si>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</si>
  <si>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</si>
  <si>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</si>
  <si>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</si>
  <si>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</si>
  <si>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</si>
  <si>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</si>
  <si>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</si>
  <si>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</si>
  <si>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</si>
  <si>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</si>
  <si>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</si>
  <si>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</si>
  <si>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</si>
  <si>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</si>
  <si>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</si>
  <si>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</si>
  <si>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</si>
  <si>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</si>
  <si>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</si>
  <si>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</si>
  <si>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</si>
  <si>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</si>
  <si>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</si>
  <si>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</si>
  <si>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</si>
  <si>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</si>
  <si>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</si>
  <si>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</si>
  <si>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</si>
  <si>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</si>
  <si>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</si>
  <si>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</si>
  <si>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</si>
  <si>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</si>
  <si>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</si>
  <si>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</si>
  <si>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</si>
  <si>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</si>
  <si>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</si>
  <si>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</si>
  <si>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</si>
  <si>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</si>
  <si>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</si>
  <si>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</si>
  <si>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</si>
  <si>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</si>
  <si>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</si>
  <si>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</si>
  <si>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</si>
  <si>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</si>
  <si>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</si>
  <si>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</si>
  <si>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</si>
  <si>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</si>
  <si>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</si>
  <si>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</si>
  <si>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</si>
  <si>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</si>
  <si>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</si>
  <si>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</si>
  <si>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</si>
  <si>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</si>
  <si>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</si>
  <si>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</si>
  <si>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</si>
  <si>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</si>
  <si>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</si>
  <si>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</si>
  <si>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</si>
  <si>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</si>
  <si>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</si>
  <si>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</si>
  <si>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</si>
  <si>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</si>
  <si>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</si>
  <si>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</si>
  <si>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</si>
  <si>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</si>
  <si>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</si>
  <si>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</si>
  <si>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</si>
  <si>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</si>
  <si>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</si>
  <si>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</si>
  <si>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</si>
  <si>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</si>
  <si>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</si>
  <si>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</si>
  <si>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</si>
  <si>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</si>
  <si>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</si>
  <si>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</si>
  <si>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</si>
  <si>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</si>
  <si>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</si>
  <si>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</si>
  <si>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</si>
  <si>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</si>
  <si>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</si>
  <si>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</si>
  <si>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</si>
  <si>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</si>
  <si>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</si>
  <si>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</si>
  <si>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</si>
  <si>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</si>
  <si>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</si>
  <si>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</si>
  <si>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</si>
  <si>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</si>
  <si>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</si>
  <si>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</si>
  <si>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</si>
  <si>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</si>
  <si>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</si>
  <si>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</si>
  <si>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</si>
  <si>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</si>
  <si>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</si>
  <si>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</si>
  <si>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</si>
  <si>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</si>
  <si>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</si>
  <si>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</si>
  <si>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</si>
  <si>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</si>
  <si>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</si>
  <si>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</si>
  <si>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</si>
  <si>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</si>
  <si>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</si>
  <si>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</si>
  <si>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</si>
  <si>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</si>
  <si>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</si>
  <si>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</si>
  <si>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</si>
  <si>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</si>
  <si>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</si>
  <si>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</si>
  <si>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</si>
  <si>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</si>
  <si>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</si>
  <si>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</si>
  <si>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</si>
  <si>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</si>
  <si>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</si>
  <si>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</si>
  <si>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</si>
  <si>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</si>
  <si>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</si>
  <si>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</si>
  <si>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</si>
  <si>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</si>
  <si>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</si>
  <si>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</si>
  <si>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</si>
  <si>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</si>
  <si>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</si>
  <si>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</si>
  <si>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</si>
  <si>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</si>
  <si>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</si>
  <si>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</si>
  <si>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</si>
  <si>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</si>
  <si>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</si>
  <si>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</si>
  <si>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</si>
  <si>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</si>
  <si>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</si>
  <si>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</si>
  <si>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</si>
  <si>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</si>
  <si>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</si>
  <si>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</si>
  <si>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</si>
  <si>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</si>
  <si>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</si>
  <si>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</si>
  <si>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</si>
  <si>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</si>
  <si>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</si>
  <si>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</si>
  <si>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</si>
  <si>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</si>
  <si>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</si>
  <si>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</si>
  <si>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</si>
  <si>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</si>
  <si>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</si>
  <si>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</si>
  <si>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</si>
  <si>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</si>
  <si>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</si>
  <si>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</si>
  <si>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</si>
  <si>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</si>
  <si>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</si>
  <si>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</si>
  <si>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</si>
  <si>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</si>
  <si>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</si>
  <si>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</si>
  <si>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</si>
  <si>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</si>
  <si>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</si>
  <si>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</si>
  <si>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</si>
  <si>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</si>
  <si>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</si>
  <si>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</si>
  <si>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</si>
  <si>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</si>
  <si>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</si>
  <si>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</si>
  <si>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</si>
  <si>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</si>
  <si>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</si>
  <si>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</si>
  <si>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</si>
  <si>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</si>
  <si>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</si>
  <si>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</si>
  <si>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</si>
  <si>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</si>
  <si>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</si>
  <si>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</si>
  <si>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</si>
  <si>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</si>
  <si>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</si>
  <si>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</si>
  <si>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</si>
  <si>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</si>
  <si>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</si>
  <si>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</si>
  <si>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</si>
  <si>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</si>
  <si>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</si>
  <si>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</si>
  <si>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</si>
  <si>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</si>
  <si>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</si>
  <si>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</si>
  <si>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</si>
  <si>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</si>
  <si>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</si>
  <si>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</si>
  <si>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</si>
  <si>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</si>
  <si>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</si>
  <si>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</si>
  <si>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</si>
  <si>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</si>
  <si>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</si>
  <si>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</si>
  <si>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</si>
  <si>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</si>
  <si>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</si>
  <si>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</si>
  <si>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</si>
  <si>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</si>
  <si>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</si>
  <si>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</si>
  <si>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</si>
  <si>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</si>
  <si>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</si>
  <si>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</si>
  <si>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</si>
  <si>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</si>
  <si>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</si>
  <si>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</si>
  <si>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</si>
  <si>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</si>
  <si>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</si>
  <si>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</si>
  <si>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</si>
  <si>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</si>
  <si>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</si>
  <si>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</si>
  <si>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</si>
  <si>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</si>
  <si>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</si>
  <si>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</si>
  <si>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</si>
  <si>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</si>
  <si>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</si>
  <si>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</si>
  <si>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</si>
  <si>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</si>
  <si>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</si>
  <si>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</si>
  <si>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</si>
  <si>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</si>
  <si>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</si>
  <si>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</si>
  <si>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</si>
  <si>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</si>
  <si>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</si>
  <si>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</si>
  <si>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</si>
  <si>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</si>
  <si>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</si>
  <si>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</si>
  <si>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</si>
  <si>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</si>
  <si>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</si>
  <si>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</si>
  <si>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</si>
  <si>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</si>
  <si>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</si>
  <si>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</si>
  <si>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</si>
  <si>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</si>
  <si>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</si>
  <si>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</si>
  <si>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</si>
  <si>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</si>
  <si>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</si>
  <si>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</si>
  <si>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</si>
  <si>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</si>
  <si>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</si>
  <si>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</si>
  <si>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</si>
  <si>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</si>
  <si>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</si>
  <si>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</si>
  <si>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</si>
  <si>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</si>
  <si>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</si>
  <si>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</si>
  <si>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</si>
  <si>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</si>
  <si>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</si>
  <si>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</si>
  <si>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</si>
  <si>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</si>
  <si>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</si>
  <si>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</si>
  <si>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</si>
  <si>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</si>
  <si>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</si>
  <si>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</si>
  <si>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</si>
  <si>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</si>
  <si>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</si>
  <si>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</si>
  <si>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</si>
  <si>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</si>
  <si>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</si>
  <si>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</si>
  <si>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</si>
  <si>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</si>
  <si>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</si>
  <si>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</si>
  <si>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</si>
  <si>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</si>
  <si>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</si>
  <si>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</si>
  <si>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</si>
  <si>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</si>
  <si>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</si>
  <si>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</si>
  <si>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</si>
  <si>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</si>
  <si>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</si>
  <si>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</si>
  <si>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</si>
  <si>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</si>
  <si>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</si>
  <si>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</si>
  <si>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</si>
  <si>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</si>
  <si>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</si>
  <si>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</si>
  <si>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</si>
  <si>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</si>
  <si>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</si>
  <si>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</si>
  <si>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</si>
  <si>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</si>
  <si>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</si>
  <si>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</si>
  <si>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</si>
  <si>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</si>
  <si>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</si>
  <si>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</si>
  <si>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</si>
  <si>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</si>
  <si>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</si>
  <si>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</si>
  <si>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</si>
  <si>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</si>
  <si>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</si>
  <si>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</si>
  <si>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</si>
  <si>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</si>
  <si>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</si>
  <si>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</si>
  <si>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</si>
  <si>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</si>
  <si>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</si>
  <si>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</si>
  <si>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</si>
  <si>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</si>
  <si>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</si>
  <si>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</si>
  <si>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</si>
  <si>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</si>
  <si>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</si>
  <si>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</si>
  <si>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</si>
  <si>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</si>
  <si>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</si>
  <si>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</si>
  <si>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</si>
  <si>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</si>
  <si>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</si>
  <si>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</si>
  <si>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</si>
  <si>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</si>
  <si>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</si>
  <si>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</si>
  <si>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</si>
  <si>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</si>
  <si>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</si>
  <si>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</si>
  <si>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</si>
  <si>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</si>
  <si>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</si>
  <si>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</si>
  <si>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</si>
  <si>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</si>
  <si>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</si>
  <si>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</si>
  <si>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</si>
  <si>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</si>
  <si>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</si>
  <si>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</si>
  <si>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</si>
  <si>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</si>
  <si>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</si>
  <si>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</si>
  <si>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</si>
  <si>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</si>
  <si>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</si>
  <si>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</si>
  <si>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</si>
  <si>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</si>
  <si>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</si>
  <si>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</si>
  <si>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</si>
  <si>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</si>
  <si>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</si>
  <si>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</si>
  <si>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</si>
  <si>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</si>
  <si>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</si>
  <si>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</si>
  <si>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</si>
  <si>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</si>
  <si>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</si>
  <si>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</si>
  <si>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</si>
  <si>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</si>
  <si>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</si>
  <si>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</si>
  <si>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</si>
  <si>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</si>
  <si>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</si>
  <si>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</si>
  <si>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</si>
  <si>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</si>
  <si>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</si>
  <si>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</si>
  <si>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</si>
  <si>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</si>
  <si>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</si>
  <si>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</si>
  <si>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</si>
  <si>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</si>
  <si>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</si>
  <si>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</si>
  <si>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</si>
  <si>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</si>
  <si>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</si>
  <si>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</si>
  <si>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</si>
  <si>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</si>
  <si>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</si>
  <si>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</si>
  <si>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</si>
  <si>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</si>
  <si>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</si>
  <si>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</si>
  <si>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</si>
  <si>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</si>
  <si>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</si>
  <si>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</si>
  <si>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</si>
  <si>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</si>
  <si>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</si>
  <si>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</si>
  <si>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</si>
  <si>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</si>
  <si>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</si>
  <si>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</si>
  <si>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</si>
  <si>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</si>
  <si>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</si>
  <si>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</si>
  <si>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</si>
  <si>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</si>
  <si>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</si>
  <si>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</si>
  <si>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</si>
  <si>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</si>
  <si>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</si>
  <si>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</si>
  <si>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</si>
  <si>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</si>
  <si>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</si>
  <si>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</si>
  <si>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</si>
  <si>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</si>
  <si>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</si>
  <si>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</si>
  <si>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</si>
  <si>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</si>
  <si>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</si>
  <si>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</si>
  <si>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</si>
  <si>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</si>
  <si>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</si>
  <si>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</si>
  <si>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</si>
  <si>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</si>
  <si>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</si>
  <si>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</si>
  <si>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</si>
  <si>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</si>
  <si>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</si>
  <si>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</si>
  <si>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</si>
  <si>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</si>
  <si>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</si>
  <si>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</si>
  <si>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</si>
  <si>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</si>
  <si>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</si>
  <si>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</si>
  <si>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</si>
  <si>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</si>
  <si>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</si>
  <si>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</si>
  <si>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</si>
  <si>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</si>
  <si>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</si>
  <si>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</si>
  <si>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</si>
  <si>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</si>
  <si>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</si>
  <si>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</si>
  <si>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</si>
  <si>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</si>
  <si>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</si>
  <si>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</si>
  <si>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</si>
  <si>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</si>
  <si>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</si>
  <si>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</si>
  <si>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</si>
  <si>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</si>
  <si>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</si>
  <si>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</si>
  <si>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</si>
  <si>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</si>
  <si>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</si>
  <si>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</si>
  <si>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</si>
  <si>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</si>
  <si>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</si>
  <si>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</si>
  <si>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</si>
  <si>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</si>
  <si>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</si>
  <si>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</si>
  <si>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</si>
  <si>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</si>
  <si>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</si>
  <si>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</si>
  <si>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</si>
  <si>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</si>
  <si>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</si>
  <si>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</si>
  <si>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</si>
  <si>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</si>
  <si>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</si>
  <si>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</si>
  <si>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</si>
  <si>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</si>
  <si>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</si>
  <si>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</si>
  <si>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</si>
  <si>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</si>
  <si>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</si>
  <si>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</si>
  <si>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</si>
  <si>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</si>
  <si>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</si>
  <si>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</si>
  <si>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</si>
  <si>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</si>
  <si>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</si>
  <si>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</si>
  <si>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</si>
  <si>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</si>
  <si>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</si>
  <si>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</si>
  <si>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</si>
  <si>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</si>
  <si>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</si>
  <si>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</si>
  <si>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</si>
  <si>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</si>
  <si>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</si>
  <si>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</si>
  <si>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</si>
  <si>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</si>
  <si>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</si>
  <si>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</si>
  <si>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</si>
  <si>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</si>
  <si>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</si>
  <si>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</si>
  <si>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</si>
  <si>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</si>
  <si>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</si>
  <si>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</si>
  <si>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</si>
  <si>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</si>
  <si>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</si>
  <si>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</si>
  <si>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</si>
  <si>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</si>
  <si>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</si>
  <si>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</si>
  <si>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</si>
  <si>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</si>
  <si>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</si>
  <si>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</si>
  <si>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</si>
  <si>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</si>
  <si>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</si>
  <si>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</si>
  <si>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</si>
  <si>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</si>
  <si>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</si>
  <si>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</si>
  <si>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</si>
  <si>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</si>
  <si>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</si>
  <si>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</si>
  <si>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</si>
  <si>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</si>
  <si>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</si>
  <si>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</si>
  <si>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</si>
  <si>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</si>
  <si>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</si>
  <si>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</si>
  <si>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</si>
  <si>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</si>
  <si>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</si>
  <si>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</si>
  <si>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</si>
  <si>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</si>
  <si>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</si>
  <si>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</si>
  <si>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</si>
  <si>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</si>
  <si>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</si>
  <si>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</si>
  <si>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</si>
  <si>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</si>
  <si>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</si>
  <si>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</si>
  <si>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</si>
  <si>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</si>
  <si>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</si>
  <si>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</si>
  <si>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</si>
  <si>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</si>
  <si>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</si>
  <si>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</si>
  <si>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</si>
  <si>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</si>
  <si>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</si>
  <si>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</si>
  <si>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</si>
  <si>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</si>
  <si>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</si>
  <si>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</si>
  <si>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</si>
  <si>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</si>
  <si>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</si>
  <si>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</si>
  <si>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</si>
  <si>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</si>
  <si>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</si>
  <si>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</si>
  <si>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</si>
  <si>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</si>
  <si>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</si>
  <si>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</si>
  <si>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</si>
  <si>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</si>
  <si>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</si>
  <si>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</si>
  <si>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</si>
  <si>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</si>
  <si>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</si>
  <si>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</si>
  <si>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</si>
  <si>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</si>
  <si>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</si>
  <si>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</si>
  <si>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</si>
  <si>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</si>
  <si>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</si>
  <si>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</si>
  <si>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</si>
  <si>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</si>
  <si>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</si>
  <si>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</si>
  <si>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</si>
  <si>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</si>
  <si>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</si>
  <si>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</si>
  <si>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</si>
  <si>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</si>
  <si>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</si>
  <si>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</si>
  <si>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</si>
  <si>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</si>
  <si>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</si>
  <si>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</si>
  <si>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</si>
  <si>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</si>
  <si>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</si>
  <si>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</si>
  <si>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</si>
  <si>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</si>
  <si>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</si>
  <si>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</si>
  <si>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</si>
  <si>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</si>
  <si>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</si>
  <si>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</si>
  <si>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</si>
  <si>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</si>
  <si>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</si>
  <si>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</si>
  <si>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</si>
  <si>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</si>
  <si>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</si>
  <si>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</si>
  <si>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</si>
  <si>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</si>
  <si>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</si>
  <si>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</si>
  <si>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</si>
  <si>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</si>
  <si>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</si>
  <si>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</si>
  <si>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</si>
  <si>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</si>
  <si>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</si>
  <si>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</si>
  <si>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</si>
  <si>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</si>
  <si>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</si>
  <si>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</si>
  <si>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</si>
  <si>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</si>
  <si>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</si>
  <si>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</si>
  <si>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</si>
  <si>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</si>
  <si>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</si>
  <si>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</si>
  <si>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</si>
  <si>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</si>
  <si>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</si>
  <si>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</si>
  <si>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</si>
  <si>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</si>
  <si>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</si>
  <si>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</si>
  <si>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</si>
  <si>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</si>
  <si>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</si>
  <si>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</si>
  <si>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</si>
  <si>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</si>
  <si>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</si>
  <si>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</si>
  <si>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</si>
  <si>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</si>
  <si>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</si>
  <si>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</si>
  <si>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</si>
  <si>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</si>
  <si>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</si>
  <si>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</si>
  <si>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</si>
  <si>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</si>
  <si>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</si>
  <si>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</si>
  <si>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</si>
  <si>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</si>
  <si>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</si>
  <si>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</si>
  <si>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</si>
  <si>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</si>
  <si>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</si>
  <si>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</si>
  <si>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</si>
  <si>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</si>
  <si>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</si>
  <si>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</si>
  <si>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</si>
  <si>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</si>
  <si>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</si>
  <si>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</si>
  <si>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</si>
  <si>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</si>
  <si>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</si>
  <si>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</si>
  <si>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</si>
  <si>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</si>
  <si>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</si>
  <si>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</si>
  <si>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</si>
  <si>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</si>
  <si>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</si>
  <si>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</si>
  <si>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</si>
  <si>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</si>
  <si>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</si>
  <si>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</si>
  <si>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</si>
  <si>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</si>
  <si>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</si>
  <si>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</si>
  <si>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</si>
  <si>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</si>
  <si>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</si>
  <si>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</si>
  <si>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</si>
  <si>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</si>
  <si>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</si>
  <si>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</si>
  <si>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</si>
  <si>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</si>
  <si>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</si>
  <si>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</si>
  <si>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</si>
  <si>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</si>
  <si>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</si>
  <si>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</si>
  <si>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</si>
  <si>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</si>
  <si>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</si>
  <si>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</si>
  <si>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</si>
  <si>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</si>
  <si>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</si>
  <si>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</si>
  <si>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</si>
  <si>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</si>
  <si>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</si>
  <si>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</si>
  <si>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</si>
  <si>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</si>
  <si>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</si>
  <si>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</si>
  <si>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</si>
  <si>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</si>
  <si>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</si>
  <si>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</si>
  <si>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</si>
  <si>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</si>
  <si>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</si>
  <si>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</si>
  <si>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</si>
  <si>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</si>
  <si>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</si>
  <si>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</si>
  <si>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</si>
  <si>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</si>
  <si>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</si>
  <si>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</si>
  <si>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</si>
  <si>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</si>
  <si>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</si>
  <si>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</si>
  <si>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</si>
  <si>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</si>
  <si>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</si>
  <si>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</si>
  <si>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</si>
  <si>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</si>
  <si>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</si>
  <si>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</si>
  <si>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</si>
  <si>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</si>
  <si>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</si>
  <si>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</si>
  <si>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</si>
  <si>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</si>
  <si>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</si>
  <si>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</si>
  <si>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</si>
  <si>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</si>
  <si>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</si>
  <si>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</si>
  <si>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</si>
  <si>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</si>
  <si>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</si>
  <si>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</si>
  <si>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</si>
  <si>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</si>
  <si>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</si>
  <si>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</si>
  <si>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</si>
  <si>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</si>
  <si>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</si>
  <si>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</si>
  <si>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</si>
  <si>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</si>
  <si>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</si>
  <si>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</si>
  <si>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</si>
  <si>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</si>
  <si>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</si>
  <si>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</si>
  <si>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</si>
  <si>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</si>
  <si>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</si>
  <si>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</si>
  <si>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</si>
  <si>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</si>
  <si>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</si>
  <si>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</si>
  <si>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</si>
  <si>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</si>
  <si>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</si>
  <si>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</si>
  <si>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</si>
  <si>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</si>
  <si>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</si>
  <si>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</si>
  <si>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</si>
  <si>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</si>
  <si>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</si>
  <si>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</si>
  <si>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</si>
  <si>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</si>
  <si>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</si>
  <si>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</si>
  <si>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</si>
  <si>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</si>
  <si>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</si>
  <si>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</si>
  <si>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</si>
  <si>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</si>
  <si>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</si>
  <si>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</si>
  <si>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</si>
  <si>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</si>
  <si>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</si>
  <si>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</si>
  <si>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</si>
  <si>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</si>
  <si>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</si>
  <si>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</si>
  <si>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</si>
  <si>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</si>
  <si>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</si>
  <si>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</si>
  <si>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</si>
  <si>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</si>
  <si>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</si>
  <si>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</si>
  <si>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</si>
  <si>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</si>
  <si>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</si>
  <si>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</si>
  <si>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</si>
  <si>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</si>
  <si>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</si>
  <si>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</si>
  <si>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</si>
  <si>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</si>
  <si>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</si>
  <si>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</si>
  <si>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</si>
  <si>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</si>
  <si>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</si>
  <si>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</si>
  <si>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</si>
  <si>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</si>
  <si>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</si>
  <si>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</si>
  <si>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</si>
  <si>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</si>
  <si>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</si>
  <si>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</si>
  <si>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</si>
  <si>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</si>
  <si>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</si>
  <si>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</si>
  <si>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</si>
  <si>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</si>
  <si>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</si>
  <si>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</si>
  <si>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</si>
  <si>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</si>
  <si>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</si>
  <si>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</si>
  <si>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</si>
  <si>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</si>
  <si>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</si>
  <si>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</si>
  <si>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</si>
  <si>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</si>
  <si>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</si>
  <si>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</si>
  <si>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</si>
  <si>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</si>
  <si>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</si>
  <si>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</si>
  <si>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</si>
  <si>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</si>
  <si>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</si>
  <si>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</si>
  <si>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</si>
  <si>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</si>
  <si>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</si>
  <si>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</si>
  <si>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</si>
  <si>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</si>
  <si>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</si>
  <si>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</si>
  <si>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</si>
  <si>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</si>
  <si>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</si>
  <si>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</si>
  <si>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</si>
  <si>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</si>
  <si>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</si>
  <si>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</si>
  <si>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</si>
  <si>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</si>
  <si>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</si>
  <si>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</si>
  <si>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</si>
  <si>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</si>
  <si>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</si>
  <si>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</si>
  <si>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</si>
  <si>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</si>
  <si>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</si>
  <si>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</si>
  <si>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</si>
  <si>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</si>
  <si>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</si>
  <si>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</si>
  <si>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</si>
  <si>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</si>
  <si>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</si>
  <si>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</si>
  <si>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</si>
  <si>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</si>
  <si>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</si>
  <si>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</si>
  <si>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</si>
  <si>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</si>
  <si>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</si>
  <si>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</si>
  <si>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</si>
  <si>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</si>
  <si>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</si>
  <si>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</si>
  <si>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</si>
  <si>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</si>
  <si>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</si>
  <si>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</si>
  <si>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</si>
  <si>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</si>
  <si>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</si>
  <si>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</si>
  <si>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</si>
  <si>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</si>
  <si>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</si>
  <si>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</si>
  <si>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</si>
  <si>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</si>
  <si>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</si>
  <si>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</si>
  <si>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</si>
  <si>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</si>
  <si>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</si>
  <si>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</si>
  <si>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</si>
  <si>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</si>
  <si>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</si>
  <si>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</si>
  <si>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</si>
  <si>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</si>
  <si>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</si>
  <si>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</si>
  <si>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</si>
  <si>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</si>
  <si>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</si>
  <si>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</si>
  <si>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</si>
  <si>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</si>
  <si>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</si>
  <si>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</si>
  <si>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</si>
  <si>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</si>
  <si>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</si>
  <si>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</si>
  <si>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</si>
  <si>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</si>
  <si>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</si>
  <si>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</si>
  <si>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</si>
  <si>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</si>
  <si>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</si>
  <si>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</si>
  <si>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</si>
  <si>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</si>
  <si>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</si>
  <si>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</si>
  <si>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</si>
  <si>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</si>
  <si>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</si>
  <si>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</si>
  <si>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</si>
  <si>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</si>
  <si>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</si>
  <si>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</si>
  <si>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</si>
  <si>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</si>
  <si>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</si>
  <si>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</si>
  <si>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</si>
  <si>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</si>
  <si>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</si>
  <si>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</si>
  <si>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</si>
  <si>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</si>
  <si>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</si>
  <si>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</si>
  <si>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</si>
  <si>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</si>
  <si>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</si>
  <si>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</si>
  <si>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</si>
  <si>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</si>
  <si>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</si>
  <si>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</si>
  <si>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</si>
  <si>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</si>
  <si>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</si>
  <si>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</si>
  <si>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</si>
  <si>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</si>
  <si>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</si>
  <si>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</si>
  <si>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</si>
  <si>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</si>
  <si>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</si>
  <si>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</si>
  <si>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</si>
  <si>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</si>
  <si>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</si>
  <si>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</si>
  <si>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</si>
  <si>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</si>
  <si>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</si>
  <si>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</si>
  <si>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</si>
  <si>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</si>
  <si>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</si>
  <si>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</si>
  <si>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</si>
  <si>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</si>
  <si>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</si>
  <si>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</si>
  <si>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</si>
  <si>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</si>
  <si>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</si>
  <si>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</si>
  <si>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</si>
  <si>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</si>
  <si>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</si>
  <si>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</si>
  <si>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</si>
  <si>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</si>
  <si>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</si>
  <si>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</si>
  <si>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</si>
  <si>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</si>
  <si>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</si>
  <si>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</si>
  <si>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</si>
  <si>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</si>
  <si>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</si>
  <si>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</si>
  <si>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</si>
  <si>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</si>
  <si>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</si>
  <si>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</si>
  <si>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</si>
  <si>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</si>
  <si>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</si>
  <si>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</si>
  <si>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</si>
  <si>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</si>
  <si>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</si>
  <si>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</si>
  <si>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</si>
  <si>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</si>
  <si>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</si>
  <si>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</si>
  <si>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</si>
  <si>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</si>
  <si>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</si>
  <si>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</si>
  <si>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</si>
  <si>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</si>
  <si>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</si>
  <si>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</si>
  <si>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</si>
  <si>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</si>
  <si>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</si>
  <si>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</si>
  <si>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</si>
  <si>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</si>
  <si>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</si>
  <si>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</si>
  <si>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</si>
  <si>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</si>
  <si>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</si>
  <si>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</si>
  <si>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</si>
  <si>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</si>
  <si>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</si>
  <si>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</si>
  <si>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</si>
  <si>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</si>
  <si>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</si>
  <si>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</si>
  <si>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</si>
  <si>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</si>
  <si>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</si>
  <si>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</si>
  <si>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</si>
  <si>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</si>
  <si>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</si>
  <si>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</si>
  <si>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</si>
  <si>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</si>
  <si>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</si>
  <si>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</si>
  <si>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</si>
  <si>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</si>
  <si>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</si>
  <si>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</si>
  <si>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</si>
  <si>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</si>
  <si>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</si>
  <si>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</si>
  <si>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</si>
  <si>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</si>
  <si>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</si>
  <si>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</si>
  <si>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</si>
  <si>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</si>
  <si>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</si>
  <si>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</si>
  <si>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</si>
  <si>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</si>
  <si>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</si>
  <si>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</si>
  <si>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</si>
  <si>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</si>
  <si>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</si>
  <si>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</si>
  <si>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</si>
  <si>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</si>
  <si>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</si>
  <si>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</si>
  <si>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</si>
  <si>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</si>
  <si>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</si>
  <si>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</si>
  <si>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</si>
  <si>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</si>
  <si>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</si>
  <si>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</si>
  <si>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</si>
  <si>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</si>
  <si>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</si>
  <si>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</si>
  <si>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</si>
  <si>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</si>
  <si>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</si>
  <si>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</si>
  <si>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</si>
  <si>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</si>
  <si>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</si>
  <si>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</si>
  <si>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</si>
  <si>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</si>
  <si>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</si>
  <si>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</si>
  <si>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</si>
  <si>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</si>
  <si>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</si>
  <si>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</si>
  <si>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</si>
  <si>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</si>
  <si>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</si>
  <si>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</si>
  <si>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</si>
  <si>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</si>
  <si>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</si>
  <si>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</si>
  <si>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</si>
  <si>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</si>
  <si>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</si>
  <si>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</si>
  <si>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</si>
  <si>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</si>
  <si>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</si>
  <si>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</si>
  <si>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</si>
  <si>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</si>
  <si>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</si>
  <si>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</si>
  <si>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</si>
  <si>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</si>
  <si>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</si>
  <si>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</si>
  <si>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</si>
  <si>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</si>
  <si>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</si>
  <si>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</si>
  <si>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</si>
  <si>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</si>
  <si>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</si>
  <si>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</si>
  <si>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</si>
  <si>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</si>
  <si>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</si>
  <si>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</si>
  <si>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</si>
  <si>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</si>
  <si>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</si>
  <si>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</si>
  <si>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</si>
  <si>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</si>
  <si>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</si>
  <si>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</si>
  <si>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</si>
  <si>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</si>
  <si>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</si>
  <si>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</si>
  <si>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</si>
  <si>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</si>
  <si>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</si>
  <si>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</si>
  <si>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</si>
  <si>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</si>
  <si>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</si>
  <si>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</si>
  <si>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</si>
  <si>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</si>
  <si>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</si>
  <si>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</si>
  <si>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</si>
  <si>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</si>
  <si>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</si>
  <si>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</si>
  <si>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</si>
  <si>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</si>
  <si>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</si>
  <si>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</si>
  <si>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</si>
  <si>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</si>
  <si>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</si>
  <si>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</si>
  <si>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</si>
  <si>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</si>
  <si>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</si>
  <si>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</si>
  <si>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</si>
  <si>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</si>
  <si>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</si>
  <si>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</si>
  <si>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</si>
  <si>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</si>
  <si>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</si>
  <si>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</si>
  <si>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</si>
  <si>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</si>
  <si>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</si>
  <si>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</si>
  <si>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</si>
  <si>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</si>
  <si>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</si>
  <si>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</si>
  <si>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</si>
  <si>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</si>
  <si>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</si>
  <si>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</si>
  <si>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</si>
  <si>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</si>
  <si>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</si>
  <si>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</si>
  <si>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</si>
  <si>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</si>
  <si>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</si>
  <si>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</si>
  <si>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</si>
  <si>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</si>
  <si>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</si>
  <si>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</si>
  <si>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</si>
  <si>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</si>
  <si>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</si>
  <si>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</si>
  <si>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</si>
  <si>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</si>
  <si>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</si>
  <si>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</si>
  <si>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</si>
  <si>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</si>
  <si>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</si>
  <si>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</si>
  <si>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</si>
  <si>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</si>
  <si>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</si>
  <si>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</si>
  <si>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</si>
  <si>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</si>
  <si>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</si>
  <si>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</si>
  <si>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</si>
  <si>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</si>
  <si>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</si>
  <si>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</si>
  <si>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</si>
  <si>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</si>
  <si>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</si>
  <si>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</si>
  <si>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</si>
  <si>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</si>
  <si>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</si>
  <si>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</si>
  <si>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</si>
  <si>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</si>
  <si>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</si>
  <si>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</si>
  <si>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</si>
  <si>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</si>
  <si>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</si>
  <si>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</si>
  <si>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</si>
  <si>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</si>
  <si>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</si>
  <si>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</si>
  <si>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</si>
  <si>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</si>
  <si>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</si>
  <si>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</si>
  <si>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</si>
  <si>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</si>
  <si>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</si>
  <si>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</si>
  <si>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</si>
  <si>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</si>
  <si>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</si>
  <si>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</si>
  <si>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</si>
  <si>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</si>
  <si>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</si>
  <si>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</si>
  <si>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</si>
  <si>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</si>
  <si>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</si>
  <si>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</si>
  <si>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</si>
  <si>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</si>
  <si>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</si>
  <si>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</si>
  <si>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</si>
  <si>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</si>
  <si>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</si>
  <si>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</si>
  <si>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</si>
  <si>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</si>
  <si>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</si>
  <si>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</si>
  <si>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</si>
  <si>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</si>
  <si>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</si>
  <si>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</si>
  <si>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</si>
  <si>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</si>
  <si>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</si>
  <si>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</si>
  <si>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</si>
  <si>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</si>
  <si>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</si>
  <si>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</si>
  <si>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</si>
  <si>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</si>
  <si>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</si>
  <si>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</si>
  <si>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</si>
  <si>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</si>
  <si>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</si>
  <si>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</si>
  <si>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</si>
  <si>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</si>
  <si>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</si>
  <si>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</si>
  <si>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</si>
  <si>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</si>
  <si>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</si>
  <si>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</si>
  <si>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</si>
  <si>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</si>
  <si>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</si>
  <si>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</si>
  <si>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</si>
  <si>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</si>
  <si>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</si>
  <si>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</si>
  <si>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</si>
  <si>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</si>
  <si>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</si>
  <si>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</si>
  <si>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</si>
  <si>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</si>
  <si>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</si>
  <si>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</si>
  <si>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</si>
  <si>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</si>
  <si>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</si>
  <si>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</si>
  <si>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</si>
  <si>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</si>
  <si>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</si>
  <si>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</si>
  <si>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</si>
  <si>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</si>
  <si>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</si>
  <si>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</si>
  <si>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</si>
  <si>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</si>
  <si>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</si>
  <si>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</si>
  <si>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</si>
  <si>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</si>
  <si>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</si>
  <si>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</si>
  <si>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</si>
  <si>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</si>
  <si>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</si>
  <si>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</si>
  <si>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</si>
  <si>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</si>
  <si>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</si>
  <si>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</si>
  <si>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</si>
  <si>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</si>
  <si>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</si>
  <si>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</si>
  <si>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</si>
  <si>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</si>
  <si>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</si>
  <si>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</si>
  <si>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</si>
  <si>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</si>
  <si>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</si>
  <si>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</si>
  <si>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</si>
  <si>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</si>
  <si>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</si>
  <si>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</si>
  <si>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</si>
  <si>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</si>
  <si>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</si>
  <si>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</si>
  <si>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</si>
  <si>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</si>
  <si>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</si>
  <si>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</si>
  <si>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</si>
  <si>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</si>
  <si>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</si>
  <si>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</si>
  <si>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</si>
  <si>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</si>
  <si>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</si>
  <si>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</si>
  <si>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</si>
  <si>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</si>
  <si>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</si>
  <si>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</si>
  <si>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</si>
  <si>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</si>
  <si>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</si>
  <si>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</si>
  <si>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</si>
  <si>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</si>
  <si>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</si>
  <si>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</si>
  <si>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</si>
  <si>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</si>
  <si>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</si>
  <si>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</si>
  <si>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</si>
  <si>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</si>
  <si>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</si>
  <si>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</si>
  <si>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</si>
  <si>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</si>
  <si>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</si>
  <si>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</si>
  <si>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</si>
  <si>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</si>
  <si>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</si>
  <si>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</si>
  <si>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</si>
  <si>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</si>
  <si>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</si>
  <si>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</si>
  <si>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</si>
  <si>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</si>
  <si>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</si>
  <si>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</si>
  <si>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</si>
  <si>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</si>
  <si>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</si>
  <si>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</si>
  <si>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</si>
  <si>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</si>
  <si>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</si>
  <si>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</si>
  <si>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</si>
  <si>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</si>
  <si>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</si>
  <si>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</si>
  <si>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</si>
  <si>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</si>
  <si>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</si>
  <si>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</si>
  <si>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</si>
  <si>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</si>
  <si>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</si>
  <si>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</si>
  <si>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</si>
  <si>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</si>
  <si>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</si>
  <si>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</si>
  <si>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</si>
  <si>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</si>
  <si>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</si>
  <si>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</si>
  <si>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</si>
  <si>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</si>
  <si>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</si>
  <si>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</si>
  <si>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</si>
  <si>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</si>
  <si>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</si>
  <si>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</si>
  <si>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</si>
  <si>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</si>
  <si>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</si>
  <si>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</si>
  <si>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</si>
  <si>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</si>
  <si>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</si>
  <si>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</si>
  <si>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</si>
  <si>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</si>
  <si>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</si>
  <si>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</si>
  <si>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</si>
  <si>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</si>
  <si>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</si>
  <si>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</si>
  <si>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</si>
  <si>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</si>
  <si>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</si>
  <si>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</si>
  <si>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</si>
  <si>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</si>
  <si>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</si>
  <si>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</si>
  <si>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</si>
  <si>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</si>
  <si>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</si>
  <si>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</si>
  <si>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</si>
  <si>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</si>
  <si>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</si>
  <si>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</si>
  <si>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</si>
  <si>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</si>
  <si>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</si>
  <si>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</si>
  <si>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</si>
  <si>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</si>
  <si>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</si>
  <si>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</si>
  <si>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</si>
  <si>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</si>
  <si>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</si>
  <si>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</si>
  <si>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</si>
  <si>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</si>
  <si>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</si>
  <si>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</si>
  <si>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</si>
  <si>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</si>
  <si>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</si>
  <si>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</si>
  <si>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</si>
  <si>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</si>
  <si>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</si>
  <si>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</si>
  <si>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</si>
  <si>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</si>
  <si>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</si>
  <si>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</si>
  <si>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</si>
  <si>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</si>
  <si>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</si>
  <si>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</si>
  <si>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</si>
  <si>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</si>
  <si>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</si>
  <si>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</si>
  <si>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</si>
  <si>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</si>
  <si>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</si>
  <si>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</si>
  <si>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</si>
  <si>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</si>
  <si>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</si>
  <si>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</si>
  <si>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</si>
  <si>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</si>
  <si>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</si>
  <si>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</si>
  <si>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</si>
  <si>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</si>
  <si>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</si>
  <si>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</si>
  <si>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</si>
  <si>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</si>
  <si>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</si>
  <si>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</si>
  <si>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</si>
  <si>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</si>
  <si>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</si>
  <si>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</si>
  <si>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</si>
  <si>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</si>
  <si>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</si>
  <si>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</si>
  <si>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</si>
  <si>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</si>
  <si>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</si>
  <si>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</si>
  <si>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</si>
  <si>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</si>
  <si>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</si>
  <si>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</si>
  <si>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</si>
  <si>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</si>
  <si>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</si>
  <si>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</si>
  <si>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</si>
  <si>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</si>
  <si>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</si>
  <si>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</si>
  <si>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</si>
  <si>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</si>
  <si>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</si>
  <si>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</si>
  <si>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</si>
  <si>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</si>
  <si>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</si>
  <si>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</si>
  <si>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</si>
  <si>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</si>
  <si>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</si>
  <si>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</si>
  <si>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</si>
  <si>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</si>
  <si>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</si>
  <si>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</si>
  <si>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</si>
  <si>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</si>
  <si>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</si>
  <si>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</si>
  <si>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</si>
  <si>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</si>
  <si>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</si>
  <si>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</si>
  <si>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</si>
  <si>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</si>
  <si>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</si>
  <si>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</si>
  <si>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</si>
  <si>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</si>
  <si>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</si>
  <si>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</si>
  <si>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</si>
  <si>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</si>
  <si>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</si>
  <si>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</si>
  <si>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</si>
  <si>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</si>
  <si>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</si>
  <si>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</si>
  <si>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</si>
  <si>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</si>
  <si>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</si>
  <si>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</si>
  <si>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</si>
  <si>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</si>
  <si>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</si>
  <si>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</si>
  <si>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</si>
  <si>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</si>
  <si>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</si>
  <si>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</si>
  <si>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</si>
  <si>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</si>
  <si>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</si>
  <si>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</si>
  <si>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</si>
  <si>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</si>
  <si>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</si>
  <si>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</si>
  <si>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</si>
  <si>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</si>
  <si>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</si>
  <si>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</si>
  <si>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</si>
  <si>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</si>
  <si>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</si>
  <si>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</si>
  <si>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</si>
  <si>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</si>
  <si>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</si>
  <si>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</si>
  <si>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</si>
  <si>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</si>
  <si>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</si>
  <si>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</si>
  <si>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</si>
  <si>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</si>
  <si>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</si>
  <si>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</si>
  <si>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</si>
  <si>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</si>
  <si>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</si>
  <si>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</si>
  <si>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</si>
  <si>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</si>
  <si>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</si>
  <si>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</si>
  <si>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</si>
  <si>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</si>
  <si>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</si>
  <si>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</si>
  <si>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</si>
  <si>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</si>
  <si>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</si>
  <si>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</si>
  <si>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</si>
  <si>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</si>
  <si>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</si>
  <si>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</si>
  <si>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</si>
  <si>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</si>
  <si>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</si>
  <si>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</si>
  <si>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</si>
  <si>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</si>
  <si>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</si>
  <si>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</si>
  <si>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</si>
  <si>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</si>
  <si>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</si>
  <si>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</si>
  <si>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</si>
  <si>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</si>
  <si>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</si>
  <si>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</si>
  <si>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</si>
  <si>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</si>
  <si>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</si>
  <si>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</si>
  <si>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</si>
  <si>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</si>
  <si>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</si>
  <si>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</si>
  <si>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</si>
  <si>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</si>
  <si>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</si>
  <si>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</si>
  <si>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</si>
  <si>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</si>
  <si>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</si>
  <si>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</si>
  <si>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</si>
  <si>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</si>
  <si>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</si>
  <si>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</si>
  <si>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</si>
  <si>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</si>
  <si>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</si>
  <si>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</si>
  <si>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</si>
  <si>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</si>
  <si>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</si>
  <si>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</si>
  <si>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</si>
  <si>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</si>
  <si>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</si>
  <si>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</si>
  <si>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</si>
  <si>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</si>
  <si>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</si>
  <si>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</si>
  <si>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</si>
  <si>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</si>
  <si>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</si>
  <si>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</si>
  <si>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</si>
  <si>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</si>
  <si>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</si>
  <si>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</si>
  <si>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</si>
  <si>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</si>
  <si>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</si>
  <si>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</si>
  <si>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</si>
  <si>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</si>
  <si>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</si>
  <si>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</si>
  <si>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</si>
  <si>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</si>
  <si>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</si>
  <si>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</si>
  <si>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</si>
  <si>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</si>
  <si>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</si>
  <si>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</si>
  <si>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</si>
  <si>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</si>
  <si>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</si>
  <si>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</si>
  <si>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</si>
  <si>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</si>
  <si>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</si>
  <si>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</si>
  <si>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</si>
  <si>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</si>
  <si>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</si>
  <si>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</si>
  <si>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</si>
  <si>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</si>
  <si>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</si>
  <si>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</si>
  <si>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</si>
  <si>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</si>
  <si>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</si>
  <si>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</si>
  <si>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</si>
  <si>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</si>
  <si>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</si>
  <si>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</si>
  <si>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</si>
  <si>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</si>
  <si>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</si>
  <si>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</si>
  <si>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</si>
  <si>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</si>
  <si>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</si>
  <si>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</si>
  <si>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</si>
  <si>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</si>
  <si>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</si>
  <si>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</si>
  <si>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</si>
  <si>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</si>
  <si>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</si>
  <si>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</si>
  <si>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</si>
  <si>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</si>
  <si>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</si>
  <si>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</si>
  <si>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</si>
  <si>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</si>
  <si>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</si>
  <si>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</si>
  <si>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</si>
  <si>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</si>
  <si>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</si>
  <si>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</si>
  <si>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</si>
  <si>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</si>
  <si>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</si>
  <si>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</si>
  <si>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</si>
  <si>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</si>
  <si>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</si>
  <si>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</si>
  <si>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</si>
  <si>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</si>
  <si>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</si>
  <si>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</si>
  <si>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</si>
  <si>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</si>
  <si>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</si>
  <si>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</si>
  <si>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</si>
  <si>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</si>
  <si>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</si>
  <si>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</si>
  <si>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</si>
  <si>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</si>
  <si>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</si>
  <si>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</si>
  <si>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</si>
  <si>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</si>
  <si>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</si>
  <si>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</si>
  <si>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</si>
  <si>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</si>
  <si>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</si>
  <si>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</si>
  <si>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</si>
  <si>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</si>
  <si>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</si>
  <si>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</si>
  <si>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</si>
  <si>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</si>
  <si>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</si>
  <si>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</si>
  <si>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</si>
  <si>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</si>
  <si>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</si>
  <si>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</si>
  <si>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</si>
  <si>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</si>
  <si>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</si>
  <si>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</si>
  <si>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</si>
  <si>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</si>
  <si>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</si>
  <si>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</si>
  <si>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</si>
  <si>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</si>
  <si>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</si>
  <si>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</si>
  <si>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</si>
  <si>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</si>
  <si>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</si>
  <si>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</si>
  <si>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</si>
  <si>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</si>
  <si>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</si>
  <si>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</si>
  <si>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</si>
  <si>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</si>
  <si>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</si>
  <si>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</si>
  <si>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</si>
  <si>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</si>
  <si>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</si>
  <si>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</si>
  <si>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</si>
  <si>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</si>
  <si>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</si>
  <si>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</si>
  <si>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</si>
  <si>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</si>
  <si>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</si>
  <si>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</si>
  <si>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</si>
  <si>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</si>
  <si>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</si>
  <si>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</si>
  <si>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</si>
  <si>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</si>
  <si>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</si>
  <si>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</si>
  <si>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</si>
  <si>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</si>
  <si>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</si>
  <si>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</si>
  <si>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</si>
  <si>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</si>
  <si>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</si>
  <si>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</si>
  <si>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</si>
  <si>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</si>
  <si>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</si>
  <si>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</si>
  <si>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</si>
  <si>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</si>
  <si>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</si>
  <si>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</si>
  <si>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</si>
  <si>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</si>
  <si>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</si>
  <si>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</si>
  <si>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</si>
  <si>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</si>
  <si>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</si>
  <si>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</si>
  <si>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</si>
  <si>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</si>
  <si>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</si>
  <si>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</si>
  <si>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</si>
  <si>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</si>
  <si>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</si>
  <si>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</si>
  <si>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</si>
  <si>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</si>
  <si>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</si>
  <si>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</si>
  <si>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</si>
  <si>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</si>
  <si>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</si>
  <si>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</si>
  <si>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</si>
  <si>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</si>
  <si>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</si>
  <si>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</si>
  <si>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</si>
  <si>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</si>
  <si>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</si>
  <si>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</si>
  <si>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</si>
  <si>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</si>
  <si>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</si>
  <si>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</si>
  <si>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</si>
  <si>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</si>
  <si>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</si>
  <si>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</si>
  <si>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</si>
  <si>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</si>
  <si>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</si>
  <si>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</si>
  <si>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</si>
  <si>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</si>
  <si>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</si>
  <si>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</si>
  <si>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</si>
  <si>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</si>
  <si>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</si>
  <si>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</si>
  <si>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</si>
  <si>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</si>
  <si>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</si>
  <si>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</si>
  <si>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</si>
  <si>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</si>
  <si>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</si>
  <si>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</si>
  <si>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</si>
  <si>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</si>
  <si>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</si>
  <si>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</si>
  <si>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</si>
  <si>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</si>
  <si>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</si>
  <si>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</si>
  <si>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</si>
  <si>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</si>
  <si>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</si>
  <si>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</si>
  <si>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</si>
  <si>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</si>
  <si>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</si>
  <si>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</si>
  <si>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</si>
  <si>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</si>
  <si>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</si>
  <si>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</si>
  <si>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</si>
  <si>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</si>
  <si>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</si>
  <si>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</si>
  <si>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</si>
  <si>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</si>
  <si>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</si>
  <si>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</si>
  <si>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</si>
  <si>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</si>
  <si>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</si>
  <si>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</si>
  <si>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</si>
  <si>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</si>
  <si>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</si>
  <si>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</si>
  <si>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</si>
  <si>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</si>
  <si>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</si>
  <si>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</si>
  <si>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</si>
  <si>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</si>
  <si>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</si>
  <si>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</si>
  <si>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</si>
  <si>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</si>
  <si>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</si>
  <si>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</si>
  <si>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</si>
  <si>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</si>
  <si>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</si>
  <si>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</si>
  <si>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</si>
  <si>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</si>
  <si>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</si>
  <si>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</si>
  <si>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</si>
  <si>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</si>
  <si>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</si>
  <si>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</si>
  <si>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</si>
  <si>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</si>
  <si>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</si>
  <si>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</si>
  <si>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</si>
  <si>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</si>
  <si>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</si>
  <si>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</si>
  <si>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</si>
  <si>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</si>
  <si>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</si>
  <si>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</si>
  <si>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</si>
  <si>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</si>
  <si>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</si>
  <si>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</si>
  <si>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</si>
  <si>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</si>
  <si>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</si>
  <si>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</si>
  <si>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</si>
  <si>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</si>
  <si>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</si>
  <si>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</si>
  <si>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</si>
  <si>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</si>
  <si>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</si>
  <si>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</si>
  <si>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</si>
  <si>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</si>
  <si>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</si>
  <si>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</si>
  <si>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</si>
  <si>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</si>
  <si>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</si>
  <si>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</si>
  <si>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</si>
  <si>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</si>
  <si>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</si>
  <si>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</si>
  <si>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</si>
  <si>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</si>
  <si>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</si>
  <si>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</si>
  <si>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</si>
  <si>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</si>
  <si>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</si>
  <si>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</si>
  <si>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</si>
  <si>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</si>
  <si>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</si>
  <si>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</si>
  <si>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</si>
  <si>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</si>
  <si>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</si>
  <si>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</si>
  <si>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</si>
  <si>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</si>
  <si>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</si>
  <si>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</si>
  <si>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</si>
  <si>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</si>
  <si>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</si>
  <si>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</si>
  <si>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</si>
  <si>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</si>
  <si>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</si>
  <si>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</si>
  <si>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</si>
  <si>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</si>
  <si>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</si>
  <si>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</si>
  <si>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</si>
  <si>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</si>
  <si>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</si>
  <si>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</si>
  <si>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</si>
  <si>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</si>
  <si>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</si>
  <si>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</si>
  <si>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</si>
  <si>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</si>
  <si>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</si>
  <si>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</si>
  <si>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</si>
  <si>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</si>
  <si>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</si>
  <si>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</si>
  <si>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</si>
  <si>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</si>
  <si>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</si>
  <si>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</si>
  <si>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</si>
  <si>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</si>
  <si>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</si>
  <si>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</si>
  <si>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</si>
  <si>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</si>
  <si>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</si>
  <si>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</si>
  <si>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</si>
  <si>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</si>
  <si>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</si>
  <si>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</si>
  <si>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</si>
  <si>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</si>
  <si>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</si>
  <si>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</si>
  <si>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</si>
  <si>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</si>
  <si>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</si>
  <si>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</si>
  <si>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</si>
  <si>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</si>
  <si>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</si>
  <si>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</si>
  <si>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</si>
  <si>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</si>
  <si>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</si>
  <si>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</si>
  <si>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</si>
  <si>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</si>
  <si>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</si>
  <si>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</si>
  <si>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</si>
  <si>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</si>
  <si>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</si>
  <si>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</si>
  <si>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</si>
  <si>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</si>
  <si>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</si>
  <si>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</si>
  <si>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</si>
  <si>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</si>
  <si>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</si>
  <si>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</si>
  <si>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</si>
  <si>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</si>
  <si>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</si>
  <si>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</si>
  <si>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</si>
  <si>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</si>
  <si>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</si>
  <si>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</si>
  <si>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</si>
  <si>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</si>
  <si>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</si>
  <si>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</si>
  <si>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</si>
  <si>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</si>
  <si>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</si>
  <si>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</si>
  <si>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</si>
  <si>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</si>
  <si>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</si>
  <si>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</si>
  <si>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</si>
  <si>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</si>
  <si>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</si>
  <si>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</si>
  <si>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</si>
  <si>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</si>
  <si>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</si>
  <si>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</si>
  <si>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</si>
  <si>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</si>
  <si>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</si>
  <si>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</si>
  <si>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</si>
  <si>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</si>
  <si>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</si>
  <si>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</si>
  <si>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</si>
  <si>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</si>
  <si>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</si>
  <si>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</si>
  <si>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</si>
  <si>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</si>
  <si>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</si>
  <si>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</si>
  <si>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</si>
  <si>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</si>
  <si>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</si>
  <si>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</si>
  <si>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</si>
  <si>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</si>
  <si>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</si>
  <si>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</si>
  <si>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</si>
  <si>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</si>
  <si>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</si>
  <si>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</si>
  <si>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</si>
  <si>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</si>
  <si>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</si>
  <si>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</si>
  <si>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</si>
  <si>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</si>
  <si>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</si>
  <si>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</si>
  <si>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</si>
  <si>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</si>
  <si>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</si>
  <si>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</si>
  <si>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</si>
  <si>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</si>
  <si>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</si>
  <si>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</si>
  <si>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</si>
  <si>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</si>
  <si>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</si>
  <si>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</si>
  <si>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</si>
  <si>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</si>
  <si>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</si>
  <si>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</si>
  <si>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</si>
  <si>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</si>
  <si>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</si>
  <si>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</si>
  <si>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</si>
  <si>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</si>
  <si>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</si>
  <si>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</si>
  <si>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</si>
  <si>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</si>
  <si>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</si>
  <si>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</si>
  <si>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</si>
  <si>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</si>
  <si>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</si>
  <si>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</si>
  <si>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</si>
  <si>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</si>
  <si>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</si>
  <si>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</si>
  <si>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</si>
  <si>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</si>
  <si>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</si>
  <si>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</si>
  <si>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</si>
  <si>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</si>
  <si>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</si>
  <si>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</si>
  <si>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</si>
  <si>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</si>
  <si>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</si>
  <si>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</si>
  <si>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</si>
  <si>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</si>
  <si>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</si>
  <si>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</si>
  <si>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</si>
  <si>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</si>
  <si>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</si>
  <si>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</si>
  <si>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</si>
  <si>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</si>
  <si>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</si>
  <si>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</si>
  <si>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</si>
  <si>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</si>
  <si>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</si>
  <si>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</si>
  <si>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</si>
  <si>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</si>
  <si>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</si>
  <si>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</si>
  <si>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</si>
  <si>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</si>
  <si>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</si>
  <si>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</si>
  <si>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</si>
  <si>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</si>
  <si>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</si>
  <si>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</si>
  <si>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</si>
  <si>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</si>
  <si>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</si>
  <si>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</si>
  <si>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</si>
  <si>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</si>
  <si>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</si>
  <si>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</si>
  <si>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</si>
  <si>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</si>
  <si>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</si>
  <si>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</si>
  <si>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</si>
  <si>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</si>
  <si>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</si>
  <si>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</si>
  <si>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</si>
  <si>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</si>
  <si>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</si>
  <si>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</si>
  <si>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</si>
  <si>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</si>
  <si>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</si>
  <si>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</si>
  <si>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</si>
  <si>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</si>
  <si>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</si>
  <si>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</si>
  <si>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</si>
  <si>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</si>
  <si>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</si>
  <si>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</si>
  <si>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</si>
  <si>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</si>
  <si>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</si>
  <si>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</si>
  <si>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</si>
  <si>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</si>
  <si>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</si>
  <si>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</si>
  <si>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</si>
  <si>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</si>
  <si>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</si>
  <si>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</si>
  <si>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</si>
  <si>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</si>
  <si>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</si>
  <si>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</si>
  <si>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</si>
  <si>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</si>
  <si>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</si>
  <si>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</si>
  <si>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</si>
  <si>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</si>
  <si>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</si>
  <si>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</si>
  <si>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</si>
  <si>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</si>
  <si>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</si>
  <si>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</si>
  <si>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</si>
  <si>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</si>
  <si>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</si>
  <si>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</si>
  <si>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</si>
  <si>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</si>
  <si>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</si>
  <si>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</si>
  <si>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</si>
  <si>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</si>
  <si>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</si>
  <si>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</si>
  <si>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</si>
  <si>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</si>
  <si>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</si>
  <si>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</si>
  <si>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</si>
  <si>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</si>
  <si>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</si>
  <si>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</si>
  <si>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</si>
  <si>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</si>
  <si>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</si>
  <si>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</si>
  <si>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</si>
  <si>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</si>
  <si>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</si>
  <si>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</si>
  <si>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</si>
  <si>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</si>
  <si>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</si>
  <si>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</si>
  <si>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</si>
  <si>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</si>
  <si>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</si>
  <si>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</si>
  <si>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</si>
  <si>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</si>
  <si>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</si>
  <si>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</si>
  <si>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</si>
  <si>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</si>
  <si>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</si>
  <si>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</si>
  <si>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</si>
  <si>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</si>
  <si>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</si>
  <si>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</si>
  <si>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</si>
  <si>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</si>
  <si>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</si>
  <si>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</si>
  <si>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</si>
  <si>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</si>
  <si>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</si>
  <si>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</si>
  <si>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</si>
  <si>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</si>
  <si>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</si>
  <si>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</si>
  <si>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</si>
  <si>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</si>
  <si>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</si>
  <si>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</si>
  <si>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</si>
  <si>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</si>
  <si>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</si>
  <si>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</si>
  <si>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</si>
  <si>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</si>
  <si>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</si>
  <si>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</si>
  <si>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</si>
  <si>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</si>
  <si>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</si>
  <si>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</si>
  <si>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</si>
  <si>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</si>
  <si>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</si>
  <si>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</si>
  <si>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</si>
  <si>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</si>
  <si>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</si>
  <si>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</si>
  <si>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</si>
  <si>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</si>
  <si>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</si>
  <si>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</si>
  <si>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</si>
  <si>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</si>
  <si>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</si>
  <si>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</si>
  <si>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</si>
  <si>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</si>
  <si>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</si>
  <si>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</si>
  <si>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</si>
  <si>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</si>
  <si>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</si>
  <si>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</si>
  <si>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</si>
  <si>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</si>
  <si>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</si>
  <si>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</si>
  <si>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</si>
  <si>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</si>
  <si>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</si>
  <si>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</si>
  <si>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</si>
  <si>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</si>
  <si>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</si>
  <si>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</si>
  <si>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</si>
  <si>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</si>
  <si>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</si>
  <si>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</si>
  <si>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</si>
  <si>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</si>
  <si>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</si>
  <si>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</si>
  <si>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</si>
  <si>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</si>
  <si>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</si>
  <si>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</si>
  <si>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</si>
  <si>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</si>
  <si>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</si>
  <si>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</si>
  <si>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</si>
  <si>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</si>
  <si>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</si>
  <si>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</si>
  <si>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</si>
  <si>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</si>
  <si>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</si>
  <si>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</si>
  <si>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</si>
  <si>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</si>
  <si>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</si>
  <si>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</si>
  <si>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</si>
  <si>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</si>
  <si>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</si>
  <si>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</si>
  <si>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</si>
  <si>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</si>
  <si>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</si>
  <si>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</si>
  <si>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</si>
  <si>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</si>
  <si>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</si>
  <si>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</si>
  <si>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</si>
  <si>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</si>
  <si>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</si>
  <si>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</si>
  <si>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</si>
  <si>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</si>
  <si>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</si>
  <si>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</si>
  <si>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</si>
  <si>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</si>
  <si>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</si>
  <si>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</si>
  <si>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</si>
  <si>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</si>
  <si>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</si>
  <si>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</si>
  <si>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</si>
  <si>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</si>
  <si>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</si>
  <si>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</si>
  <si>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</si>
  <si>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</si>
  <si>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</si>
  <si>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</si>
  <si>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</si>
  <si>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</si>
  <si>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</si>
  <si>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</si>
  <si>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</si>
  <si>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</si>
  <si>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</si>
  <si>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</si>
  <si>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</si>
  <si>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</si>
  <si>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</si>
  <si>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</si>
  <si>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</si>
  <si>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</si>
  <si>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</si>
  <si>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</si>
  <si>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</si>
  <si>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</si>
  <si>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</si>
  <si>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</si>
  <si>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</si>
  <si>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</si>
  <si>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</si>
  <si>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</si>
  <si>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</si>
  <si>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</si>
  <si>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</si>
  <si>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</si>
  <si>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</si>
  <si>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</si>
  <si>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</si>
  <si>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</si>
  <si>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</si>
  <si>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</si>
  <si>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</si>
  <si>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</si>
  <si>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</si>
  <si>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</si>
  <si>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</si>
  <si>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</si>
  <si>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</si>
  <si>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</si>
  <si>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</si>
  <si>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</si>
  <si>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</si>
  <si>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</si>
  <si>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</si>
  <si>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</si>
  <si>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</si>
  <si>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</si>
  <si>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</si>
  <si>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</si>
  <si>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</si>
  <si>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</si>
  <si>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</si>
  <si>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</si>
  <si>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</si>
  <si>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</si>
  <si>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</si>
  <si>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</si>
  <si>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</si>
  <si>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</si>
  <si>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</si>
  <si>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</si>
  <si>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</si>
  <si>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</si>
  <si>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</si>
  <si>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</si>
  <si>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</si>
  <si>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</si>
  <si>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</si>
  <si>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</si>
  <si>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</si>
  <si>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</si>
  <si>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</si>
  <si>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</si>
  <si>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</si>
  <si>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</si>
  <si>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</si>
  <si>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</si>
  <si>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</si>
  <si>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</si>
  <si>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</si>
  <si>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</si>
  <si>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</si>
  <si>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</si>
  <si>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</si>
  <si>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</si>
  <si>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</si>
  <si>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</si>
  <si>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</si>
  <si>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</si>
  <si>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</si>
  <si>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</si>
  <si>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</si>
  <si>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</si>
  <si>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</si>
  <si>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</si>
  <si>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</si>
  <si>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</si>
  <si>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</si>
  <si>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</si>
  <si>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</si>
  <si>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</si>
  <si>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</si>
  <si>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</si>
  <si>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</si>
  <si>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</si>
  <si>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</si>
  <si>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</si>
  <si>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</si>
  <si>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</si>
  <si>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</si>
  <si>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</si>
  <si>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</si>
  <si>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</si>
  <si>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</si>
  <si>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</si>
  <si>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</si>
  <si>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</si>
  <si>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</si>
  <si>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</si>
  <si>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</si>
  <si>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</si>
  <si>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</si>
  <si>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</si>
  <si>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</si>
  <si>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</si>
  <si>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</si>
  <si>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</si>
  <si>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</si>
  <si>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</si>
  <si>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</si>
  <si>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</si>
  <si>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</si>
  <si>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</si>
  <si>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</si>
  <si>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</si>
  <si>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</si>
  <si>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</si>
  <si>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</si>
  <si>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</si>
  <si>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</si>
  <si>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</si>
  <si>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</si>
  <si>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</si>
  <si>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</si>
  <si>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</si>
  <si>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</si>
  <si>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</si>
  <si>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</si>
  <si>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</si>
  <si>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</si>
  <si>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</si>
  <si>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</si>
  <si>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</si>
  <si>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</si>
  <si>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</si>
  <si>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</si>
  <si>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</si>
  <si>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</si>
  <si>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</si>
  <si>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</si>
  <si>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</si>
  <si>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</si>
  <si>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</si>
  <si>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</si>
  <si>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</si>
  <si>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</si>
  <si>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</si>
  <si>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</si>
  <si>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</si>
  <si>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</si>
  <si>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</si>
  <si>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</si>
  <si>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</si>
  <si>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</si>
  <si>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</si>
  <si>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</si>
  <si>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</si>
  <si>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</si>
  <si>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</si>
  <si>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</si>
  <si>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</si>
  <si>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</si>
  <si>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</si>
  <si>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</si>
  <si>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</si>
  <si>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</si>
  <si>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</si>
  <si>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</si>
  <si>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</si>
  <si>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</si>
  <si>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</si>
  <si>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</si>
  <si>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</si>
  <si>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</si>
  <si>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</si>
  <si>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</si>
  <si>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</si>
  <si>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</si>
  <si>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</si>
  <si>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</si>
  <si>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</si>
  <si>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</si>
  <si>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</si>
  <si>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</si>
  <si>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</si>
  <si>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</si>
  <si>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</si>
  <si>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</si>
  <si>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</si>
  <si>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</si>
  <si>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</si>
  <si>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</si>
  <si>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</si>
  <si>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</si>
  <si>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</si>
  <si>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</si>
  <si>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</si>
  <si>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</si>
  <si>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</si>
  <si>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</si>
  <si>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</si>
  <si>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</si>
  <si>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</si>
  <si>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</si>
  <si>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</si>
  <si>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</si>
  <si>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</si>
  <si>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</si>
  <si>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</si>
  <si>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</si>
  <si>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</si>
  <si>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</si>
  <si>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</si>
  <si>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</si>
  <si>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</si>
  <si>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</si>
  <si>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</si>
  <si>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</si>
  <si>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</si>
  <si>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</si>
  <si>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</si>
  <si>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</si>
  <si>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</si>
  <si>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</si>
  <si>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</si>
  <si>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</si>
  <si>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</si>
  <si>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</si>
  <si>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</si>
  <si>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</si>
  <si>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</si>
  <si>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</si>
  <si>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</si>
  <si>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</si>
  <si>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</si>
  <si>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</si>
  <si>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</si>
  <si>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</si>
  <si>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</si>
  <si>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</si>
  <si>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</si>
  <si>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</si>
  <si>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</si>
  <si>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</si>
  <si>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</si>
  <si>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</si>
  <si>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</si>
  <si>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</si>
  <si>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</si>
  <si>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</si>
  <si>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</si>
  <si>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</si>
  <si>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</si>
  <si>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</si>
  <si>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</si>
  <si>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</si>
  <si>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</si>
  <si>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</si>
  <si>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</si>
  <si>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</si>
  <si>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</si>
  <si>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</si>
  <si>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</si>
  <si>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</si>
  <si>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</si>
  <si>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</si>
  <si>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</si>
  <si>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</si>
  <si>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</si>
  <si>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</si>
  <si>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</si>
  <si>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</si>
  <si>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</si>
  <si>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</si>
  <si>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</si>
  <si>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</si>
  <si>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</si>
  <si>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</si>
  <si>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</si>
  <si>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</si>
  <si>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</si>
  <si>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</si>
  <si>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</si>
  <si>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</si>
  <si>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</si>
  <si>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</si>
  <si>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</si>
  <si>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</si>
  <si>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</si>
  <si>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</si>
  <si>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</si>
  <si>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</si>
  <si>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</si>
  <si>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</si>
  <si>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</si>
  <si>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</si>
  <si>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</si>
  <si>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</si>
  <si>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</si>
  <si>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</si>
  <si>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</si>
  <si>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</si>
  <si>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</si>
  <si>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</si>
  <si>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</si>
  <si>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</si>
  <si>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</si>
  <si>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</si>
  <si>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</si>
  <si>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</si>
  <si>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</si>
  <si>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</si>
  <si>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</si>
  <si>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</si>
  <si>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</si>
  <si>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</si>
  <si>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</si>
  <si>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</si>
  <si>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</si>
  <si>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</si>
  <si>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</si>
  <si>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</si>
  <si>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</si>
  <si>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</si>
  <si>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</si>
  <si>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</si>
  <si>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</si>
  <si>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</si>
  <si>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</si>
  <si>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</si>
  <si>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</si>
  <si>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</si>
  <si>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</si>
  <si>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</si>
  <si>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</si>
  <si>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</si>
  <si>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</si>
  <si>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</si>
  <si>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</si>
  <si>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</si>
  <si>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</si>
  <si>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</si>
  <si>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</si>
  <si>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</si>
  <si>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</si>
  <si>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</si>
  <si>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</si>
  <si>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</si>
  <si>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</si>
  <si>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</si>
  <si>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</si>
  <si>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</si>
  <si>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</si>
  <si>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</si>
  <si>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</si>
  <si>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</si>
  <si>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</si>
  <si>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</si>
  <si>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</si>
  <si>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</si>
  <si>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</si>
  <si>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</si>
  <si>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</si>
  <si>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</si>
  <si>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</si>
  <si>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</si>
  <si>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</si>
  <si>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</si>
  <si>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</si>
  <si>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</si>
  <si>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</si>
  <si>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</si>
  <si>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</si>
  <si>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</si>
  <si>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</si>
  <si>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</si>
  <si>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</si>
  <si>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</si>
  <si>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</si>
  <si>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</si>
  <si>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</si>
  <si>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</si>
  <si>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</si>
  <si>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</si>
  <si>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</si>
  <si>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</si>
  <si>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</si>
  <si>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</si>
  <si>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</si>
  <si>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</si>
  <si>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</si>
  <si>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</si>
  <si>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</si>
  <si>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</si>
  <si>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</si>
  <si>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</si>
  <si>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</si>
  <si>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</si>
  <si>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</si>
  <si>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</si>
  <si>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</si>
  <si>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</si>
  <si>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</si>
  <si>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</si>
  <si>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</si>
  <si>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</si>
  <si>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</si>
  <si>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</si>
  <si>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</si>
  <si>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</si>
  <si>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</si>
  <si>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</si>
  <si>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</si>
  <si>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</si>
  <si>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</si>
  <si>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</si>
  <si>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</si>
  <si>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</si>
  <si>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</si>
  <si>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</si>
  <si>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</si>
  <si>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</si>
  <si>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</si>
  <si>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</si>
  <si>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</si>
  <si>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</si>
  <si>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</si>
  <si>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</si>
  <si>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</si>
  <si>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</si>
  <si>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</si>
  <si>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</si>
  <si>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</si>
  <si>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</si>
  <si>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</si>
  <si>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</si>
  <si>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</si>
  <si>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</si>
  <si>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</si>
  <si>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</si>
  <si>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</si>
  <si>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</si>
  <si>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</si>
  <si>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</si>
  <si>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</si>
  <si>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</si>
  <si>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</si>
  <si>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</si>
  <si>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</si>
  <si>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</si>
  <si>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</si>
  <si>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</si>
  <si>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</si>
  <si>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</si>
  <si>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</si>
  <si>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</si>
  <si>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</si>
  <si>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</si>
  <si>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</si>
  <si>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</si>
  <si>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</si>
  <si>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</si>
  <si>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</si>
  <si>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</si>
  <si>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</si>
  <si>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</si>
  <si>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</si>
  <si>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</si>
  <si>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</si>
  <si>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</si>
  <si>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</si>
  <si>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</si>
  <si>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</si>
  <si>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</si>
  <si>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</si>
  <si>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</si>
  <si>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</si>
  <si>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</si>
  <si>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</si>
  <si>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</si>
  <si>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</si>
  <si>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</si>
  <si>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</si>
  <si>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</si>
  <si>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</si>
  <si>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</si>
  <si>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</si>
  <si>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</si>
  <si>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</si>
  <si>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</si>
  <si>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</si>
  <si>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</si>
  <si>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</si>
  <si>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</si>
  <si>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</si>
  <si>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</si>
  <si>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</si>
  <si>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</si>
  <si>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</si>
  <si>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</si>
  <si>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</si>
  <si>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</si>
  <si>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</si>
  <si>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</si>
  <si>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</si>
  <si>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</si>
  <si>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</si>
  <si>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</si>
  <si>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</si>
  <si>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</si>
  <si>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</si>
  <si>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</si>
  <si>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</si>
  <si>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</si>
  <si>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</si>
  <si>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</si>
  <si>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</si>
  <si>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</si>
  <si>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</si>
  <si>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</si>
  <si>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</si>
  <si>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</si>
  <si>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</si>
  <si>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</si>
  <si>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</si>
  <si>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</si>
  <si>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</si>
  <si>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</si>
  <si>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</si>
  <si>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</si>
  <si>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</si>
  <si>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</si>
  <si>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</si>
  <si>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</si>
  <si>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</si>
  <si>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</si>
  <si>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</si>
  <si>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</si>
  <si>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</si>
  <si>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</si>
  <si>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</si>
  <si>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</si>
  <si>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</si>
  <si>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</si>
  <si>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</si>
  <si>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</si>
  <si>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</si>
  <si>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</si>
  <si>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</si>
  <si>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</si>
  <si>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</si>
  <si>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</si>
  <si>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</si>
  <si>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</si>
  <si>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</si>
  <si>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</si>
  <si>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</si>
  <si>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</si>
  <si>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</si>
  <si>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</si>
  <si>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</si>
  <si>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</si>
  <si>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</si>
  <si>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</si>
  <si>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</si>
  <si>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</si>
  <si>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</si>
  <si>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</si>
  <si>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</si>
  <si>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</si>
  <si>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</si>
  <si>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</si>
  <si>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</si>
  <si>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</si>
  <si>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</si>
  <si>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</si>
  <si>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</si>
  <si>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</si>
  <si>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</si>
  <si>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</si>
  <si>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</si>
  <si>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</si>
  <si>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</si>
  <si>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</si>
  <si>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</si>
  <si>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</si>
  <si>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</si>
  <si>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</si>
  <si>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</si>
  <si>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</si>
  <si>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</si>
  <si>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</si>
  <si>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</si>
  <si>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</si>
  <si>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</si>
  <si>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</si>
  <si>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</si>
  <si>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</si>
  <si>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</si>
  <si>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</si>
  <si>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</si>
  <si>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</si>
  <si>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</si>
  <si>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</si>
  <si>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</si>
  <si>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</si>
  <si>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</si>
  <si>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</si>
  <si>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</si>
  <si>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</si>
  <si>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</si>
  <si>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</si>
  <si>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</si>
  <si>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</si>
  <si>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</si>
  <si>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</si>
  <si>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</si>
  <si>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</si>
  <si>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</si>
  <si>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</si>
  <si>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</si>
  <si>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</si>
  <si>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</si>
  <si>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</si>
  <si>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</si>
  <si>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</si>
  <si>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</si>
  <si>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</si>
  <si>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</si>
  <si>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</si>
  <si>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</si>
  <si>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</si>
  <si>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</si>
  <si>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</si>
  <si>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</si>
  <si>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</si>
  <si>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</si>
  <si>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</si>
  <si>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</si>
  <si>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</si>
  <si>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</si>
  <si>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</si>
  <si>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</si>
  <si>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</si>
  <si>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</si>
  <si>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</si>
  <si>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</si>
  <si>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</si>
  <si>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</si>
  <si>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</si>
  <si>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</si>
  <si>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</si>
  <si>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</si>
  <si>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</si>
  <si>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</si>
  <si>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</si>
  <si>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</si>
  <si>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</si>
  <si>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</si>
  <si>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</si>
  <si>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</si>
  <si>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</si>
  <si>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</si>
  <si>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</si>
  <si>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</si>
  <si>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</si>
  <si>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</si>
  <si>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</si>
  <si>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</si>
  <si>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</si>
  <si>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</si>
  <si>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</si>
  <si>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</si>
  <si>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</si>
  <si>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</si>
  <si>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</si>
  <si>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</si>
  <si>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</si>
  <si>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</si>
  <si>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</si>
  <si>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</si>
  <si>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</si>
  <si>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</si>
  <si>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</si>
  <si>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</si>
  <si>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</si>
  <si>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</si>
  <si>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</si>
  <si>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</si>
  <si>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</si>
  <si>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</si>
  <si>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</si>
  <si>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</si>
  <si>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</si>
  <si>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</si>
  <si>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</si>
  <si>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</si>
  <si>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</si>
  <si>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</si>
  <si>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</si>
  <si>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</si>
  <si>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</si>
  <si>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</si>
  <si>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</si>
  <si>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</si>
  <si>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</si>
  <si>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</si>
  <si>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</si>
  <si>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</si>
  <si>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</si>
  <si>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</si>
  <si>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</si>
  <si>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</si>
  <si>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</si>
  <si>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</si>
  <si>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</si>
  <si>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</si>
  <si>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</si>
  <si>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</si>
  <si>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</si>
  <si>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</si>
  <si>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</si>
  <si>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</si>
  <si>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</si>
  <si>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</si>
  <si>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</si>
  <si>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</si>
  <si>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</si>
  <si>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</si>
  <si>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</si>
  <si>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</si>
  <si>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</si>
  <si>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</si>
  <si>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</si>
  <si>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</si>
  <si>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</si>
  <si>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</si>
  <si>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</si>
  <si>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</si>
  <si>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</si>
  <si>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</si>
  <si>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</si>
  <si>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</si>
  <si>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</si>
  <si>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</si>
  <si>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</si>
  <si>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</si>
  <si>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</si>
  <si>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</si>
  <si>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</si>
  <si>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</si>
  <si>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</si>
  <si>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</si>
  <si>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</si>
  <si>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</si>
  <si>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</si>
  <si>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</si>
  <si>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</si>
  <si>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</si>
  <si>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</si>
  <si>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</si>
  <si>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</si>
  <si>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</si>
  <si>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</si>
  <si>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</si>
  <si>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</si>
  <si>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</si>
  <si>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</si>
  <si>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</si>
  <si>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</si>
  <si>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</si>
  <si>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</si>
  <si>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</si>
  <si>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</si>
  <si>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</si>
  <si>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</si>
  <si>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</si>
  <si>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</si>
  <si>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</si>
  <si>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</si>
  <si>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</si>
  <si>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</si>
  <si>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</si>
  <si>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</si>
  <si>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</si>
  <si>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</si>
  <si>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</si>
  <si>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</si>
  <si>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</si>
  <si>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</si>
  <si>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</si>
  <si>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</si>
  <si>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</si>
  <si>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</si>
  <si>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</si>
  <si>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</si>
  <si>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</si>
  <si>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</si>
  <si>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</si>
  <si>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</si>
  <si>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</si>
  <si>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</si>
  <si>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</si>
  <si>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</si>
  <si>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</si>
  <si>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</si>
  <si>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</si>
  <si>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</si>
  <si>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</si>
  <si>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</si>
  <si>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</si>
  <si>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</si>
  <si>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</si>
  <si>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</si>
  <si>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</si>
  <si>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</si>
  <si>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</si>
  <si>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</si>
  <si>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</si>
  <si>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</si>
  <si>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</si>
  <si>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</si>
  <si>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</si>
  <si>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</si>
  <si>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</si>
  <si>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</si>
  <si>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</si>
  <si>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</si>
  <si>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</si>
  <si>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</si>
  <si>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</si>
  <si>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</si>
  <si>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</si>
  <si>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</si>
  <si>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</si>
  <si>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</si>
  <si>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</si>
  <si>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</si>
  <si>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</si>
  <si>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</si>
  <si>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</si>
  <si>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</si>
  <si>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</si>
  <si>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</si>
  <si>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</si>
  <si>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</si>
  <si>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</si>
  <si>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</si>
  <si>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</si>
  <si>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</si>
  <si>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</si>
  <si>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</si>
  <si>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</si>
  <si>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</si>
  <si>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</si>
  <si>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</si>
  <si>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</si>
  <si>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</si>
  <si>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</si>
  <si>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</si>
  <si>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</si>
  <si>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</si>
  <si>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</si>
  <si>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</si>
  <si>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</si>
  <si>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</si>
  <si>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</si>
  <si>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</si>
  <si>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</si>
  <si>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</si>
  <si>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</si>
  <si>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</si>
  <si>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</si>
  <si>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</si>
  <si>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</si>
  <si>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</si>
  <si>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</si>
  <si>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</si>
  <si>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</si>
  <si>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</si>
  <si>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</si>
  <si>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</si>
  <si>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</si>
  <si>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</si>
  <si>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</si>
  <si>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</si>
  <si>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</si>
  <si>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</si>
  <si>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</si>
  <si>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</si>
  <si>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</si>
  <si>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</si>
  <si>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</si>
  <si>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</si>
  <si>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</si>
  <si>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</si>
  <si>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</si>
  <si>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</si>
  <si>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</si>
  <si>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</si>
  <si>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</si>
  <si>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</si>
  <si>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</si>
  <si>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</si>
  <si>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</si>
  <si>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</si>
  <si>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</si>
  <si>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</si>
  <si>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</si>
  <si>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</si>
  <si>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</si>
  <si>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</si>
  <si>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</si>
  <si>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</si>
  <si>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</si>
  <si>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</si>
  <si>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</si>
  <si>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</si>
  <si>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</si>
  <si>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</si>
  <si>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</si>
  <si>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</si>
  <si>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</si>
  <si>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</si>
  <si>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</si>
  <si>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</si>
  <si>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</si>
  <si>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</si>
  <si>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</si>
  <si>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</si>
  <si>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</si>
  <si>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</si>
  <si>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</si>
  <si>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</si>
  <si>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</si>
  <si>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</si>
  <si>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</si>
  <si>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</si>
  <si>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</si>
  <si>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</si>
  <si>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</si>
  <si>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</si>
  <si>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</si>
  <si>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</si>
  <si>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</si>
  <si>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</si>
  <si>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</si>
  <si>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</si>
  <si>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</si>
  <si>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</si>
  <si>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</si>
  <si>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</si>
  <si>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</si>
  <si>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</si>
  <si>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</si>
  <si>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</si>
  <si>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</si>
  <si>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</si>
  <si>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</si>
  <si>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</si>
  <si>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</si>
  <si>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</si>
  <si>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</si>
  <si>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</si>
  <si>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</si>
  <si>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</si>
  <si>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</si>
  <si>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</si>
  <si>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</si>
  <si>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</si>
  <si>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</si>
  <si>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</si>
  <si>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</si>
  <si>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</si>
  <si>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</si>
  <si>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</si>
  <si>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</si>
  <si>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</si>
  <si>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</si>
  <si>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</si>
  <si>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</si>
  <si>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</si>
  <si>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</si>
  <si>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</si>
  <si>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</si>
  <si>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</si>
  <si>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</si>
  <si>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</si>
  <si>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</si>
  <si>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</si>
  <si>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</si>
  <si>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</si>
  <si>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</si>
  <si>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</si>
  <si>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</si>
  <si>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</si>
  <si>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</si>
  <si>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</si>
  <si>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</si>
  <si>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</si>
  <si>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</si>
  <si>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</si>
  <si>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</si>
  <si>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</si>
  <si>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</si>
  <si>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</si>
  <si>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</si>
  <si>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</si>
  <si>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</si>
  <si>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</si>
  <si>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</si>
  <si>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</si>
  <si>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</si>
  <si>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</si>
  <si>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</si>
  <si>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</si>
  <si>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</si>
  <si>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</si>
  <si>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</si>
  <si>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</si>
  <si>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</si>
  <si>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</si>
  <si>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</si>
  <si>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</si>
  <si>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</si>
  <si>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</si>
  <si>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</si>
  <si>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</si>
  <si>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</si>
  <si>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</si>
  <si>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</si>
  <si>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</si>
  <si>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</si>
  <si>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</si>
  <si>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</si>
  <si>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</si>
  <si>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</si>
  <si>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</si>
  <si>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</si>
  <si>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</si>
  <si>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</si>
  <si>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</si>
  <si>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</si>
  <si>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</si>
  <si>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</si>
  <si>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</si>
  <si>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</si>
  <si>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</si>
  <si>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</si>
  <si>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</si>
  <si>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</si>
  <si>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</si>
  <si>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</si>
  <si>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</si>
  <si>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</si>
  <si>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</si>
  <si>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</si>
  <si>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</si>
  <si>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</si>
  <si>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</si>
  <si>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</si>
  <si>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</si>
  <si>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</si>
  <si>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</si>
  <si>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</si>
  <si>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</si>
  <si>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</si>
  <si>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</si>
  <si>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</si>
  <si>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</si>
  <si>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</si>
  <si>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</si>
  <si>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</si>
  <si>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</si>
  <si>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</si>
  <si>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</si>
  <si>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</si>
  <si>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</si>
  <si>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</si>
  <si>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</si>
  <si>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</si>
  <si>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</si>
  <si>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</si>
  <si>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</si>
  <si>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</si>
  <si>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</si>
  <si>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</si>
  <si>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</si>
  <si>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</si>
  <si>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</si>
  <si>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</si>
  <si>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</si>
  <si>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</si>
  <si>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</si>
  <si>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</si>
  <si>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</si>
  <si>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</si>
  <si>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</si>
  <si>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</si>
  <si>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</si>
  <si>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</si>
  <si>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</si>
  <si>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</si>
  <si>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</si>
  <si>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</si>
  <si>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</si>
  <si>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</si>
  <si>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</si>
  <si>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</si>
  <si>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</si>
  <si>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</si>
  <si>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</si>
  <si>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</si>
  <si>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</si>
  <si>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</si>
  <si>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</si>
  <si>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</si>
  <si>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</si>
  <si>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</si>
  <si>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</si>
  <si>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</si>
  <si>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</si>
  <si>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</si>
  <si>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</si>
  <si>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</si>
  <si>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</si>
  <si>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</si>
  <si>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</si>
  <si>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</si>
  <si>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</si>
  <si>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</si>
  <si>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</si>
  <si>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</si>
  <si>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</si>
  <si>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</si>
  <si>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</si>
  <si>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</si>
  <si>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</si>
  <si>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</si>
  <si>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</si>
  <si>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</si>
  <si>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</si>
  <si>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</si>
  <si>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</si>
  <si>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</si>
  <si>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</si>
  <si>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</si>
  <si>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</si>
  <si>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</si>
  <si>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</si>
  <si>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</si>
  <si>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</si>
  <si>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</si>
  <si>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</si>
  <si>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</si>
  <si>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</si>
  <si>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</si>
  <si>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</si>
  <si>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</si>
  <si>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</si>
  <si>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</si>
  <si>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</si>
  <si>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</si>
  <si>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</si>
  <si>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</si>
  <si>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</si>
  <si>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</si>
  <si>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</si>
  <si>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</si>
  <si>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</si>
  <si>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</si>
  <si>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</si>
  <si>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</si>
  <si>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</si>
  <si>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</si>
  <si>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</si>
  <si>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</si>
  <si>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</si>
  <si>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</si>
  <si>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</si>
  <si>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</si>
  <si>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</si>
  <si>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</si>
  <si>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</si>
  <si>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</si>
  <si>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</si>
  <si>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</si>
  <si>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</si>
  <si>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</si>
  <si>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</si>
  <si>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</si>
  <si>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</si>
  <si>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</si>
  <si>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</si>
  <si>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</si>
  <si>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</si>
  <si>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</si>
  <si>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</si>
  <si>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</si>
  <si>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</si>
  <si>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</si>
  <si>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</si>
  <si>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</si>
  <si>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</si>
  <si>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</si>
  <si>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</si>
  <si>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</si>
  <si>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</si>
  <si>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</si>
  <si>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</si>
  <si>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</si>
  <si>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</si>
  <si>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</si>
  <si>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</si>
  <si>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</si>
  <si>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</si>
  <si>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</si>
  <si>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</si>
  <si>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</si>
  <si>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</si>
  <si>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</si>
  <si>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</si>
  <si>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</si>
  <si>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</si>
  <si>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</si>
  <si>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</si>
  <si>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</si>
  <si>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</si>
  <si>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</si>
  <si>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</si>
  <si>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</si>
  <si>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</si>
  <si>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</si>
  <si>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</si>
  <si>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</si>
  <si>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</si>
  <si>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</si>
  <si>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</si>
  <si>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</si>
  <si>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</si>
  <si>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</si>
  <si>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</si>
  <si>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</si>
  <si>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</si>
  <si>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</si>
  <si>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</si>
  <si>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</si>
  <si>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</si>
  <si>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</si>
  <si>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</si>
  <si>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</si>
  <si>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</si>
  <si>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</si>
  <si>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</si>
  <si>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</si>
  <si>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</si>
  <si>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</si>
  <si>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</si>
  <si>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</si>
  <si>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</si>
  <si>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</si>
  <si>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</si>
  <si>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</si>
  <si>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</si>
  <si>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</si>
  <si>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</si>
  <si>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</si>
  <si>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</si>
  <si>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</si>
  <si>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</si>
  <si>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</si>
  <si>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</si>
  <si>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</si>
  <si>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</si>
  <si>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</si>
  <si>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</si>
  <si>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</si>
  <si>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</si>
  <si>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</si>
  <si>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</si>
  <si>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</si>
  <si>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</si>
  <si>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</si>
  <si>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</si>
  <si>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</si>
  <si>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</si>
  <si>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</si>
  <si>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</si>
  <si>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</si>
  <si>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</si>
  <si>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</si>
  <si>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</si>
  <si>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</si>
  <si>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</si>
  <si>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</si>
  <si>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</si>
  <si>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</si>
  <si>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</si>
  <si>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</si>
  <si>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</si>
  <si>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</si>
  <si>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</si>
  <si>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</si>
  <si>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</si>
  <si>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</si>
  <si>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</si>
  <si>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</si>
  <si>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</si>
  <si>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</si>
  <si>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</si>
  <si>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</si>
  <si>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</si>
  <si>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</si>
  <si>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</si>
  <si>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</si>
  <si>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</si>
  <si>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</si>
  <si>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</si>
  <si>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</si>
  <si>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</si>
  <si>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</si>
  <si>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</si>
  <si>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</si>
  <si>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</si>
  <si>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</si>
  <si>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</si>
  <si>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</si>
  <si>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</si>
  <si>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</si>
  <si>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</si>
  <si>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</si>
  <si>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</si>
  <si>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</si>
  <si>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</si>
  <si>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</si>
  <si>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</si>
  <si>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</si>
  <si>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</si>
  <si>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</si>
  <si>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</si>
  <si>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</si>
  <si>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</si>
  <si>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</si>
  <si>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</si>
  <si>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</si>
  <si>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</si>
  <si>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</si>
  <si>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</si>
  <si>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</si>
  <si>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</si>
  <si>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</si>
  <si>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</si>
  <si>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</si>
  <si>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</si>
  <si>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</si>
  <si>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</si>
  <si>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</si>
  <si>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</si>
  <si>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</si>
  <si>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</si>
  <si>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</si>
  <si>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</si>
  <si>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</si>
  <si>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</si>
  <si>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</si>
  <si>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</si>
  <si>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</si>
  <si>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</si>
  <si>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</si>
  <si>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</si>
  <si>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</si>
  <si>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</si>
  <si>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</si>
  <si>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</si>
  <si>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</si>
  <si>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</si>
  <si>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</si>
  <si>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</si>
  <si>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</si>
  <si>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</si>
  <si>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</si>
  <si>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</si>
  <si>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</si>
  <si>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</si>
  <si>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</si>
  <si>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</si>
  <si>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</si>
  <si>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</si>
  <si>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</si>
  <si>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</si>
  <si>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</si>
  <si>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</si>
  <si>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</si>
  <si>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</si>
  <si>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</si>
  <si>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</si>
  <si>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</si>
  <si>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</si>
  <si>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</si>
  <si>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</si>
  <si>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</si>
  <si>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</si>
  <si>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</si>
  <si>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</si>
  <si>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</si>
  <si>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</si>
  <si>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</si>
  <si>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</si>
  <si>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</si>
  <si>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</si>
  <si>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</si>
  <si>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</si>
  <si>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</si>
  <si>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</si>
  <si>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</si>
  <si>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</si>
  <si>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</si>
  <si>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</si>
  <si>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</si>
  <si>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</si>
  <si>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</si>
  <si>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</si>
  <si>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</si>
  <si>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</si>
  <si>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</si>
  <si>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</si>
  <si>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</si>
  <si>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</si>
  <si>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</si>
  <si>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</si>
  <si>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</si>
  <si>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</si>
  <si>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</si>
  <si>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</si>
  <si>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</si>
  <si>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</si>
  <si>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</si>
  <si>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</si>
  <si>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</si>
  <si>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</si>
  <si>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</si>
  <si>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</si>
  <si>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</si>
  <si>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</si>
  <si>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</si>
  <si>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</si>
  <si>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</si>
  <si>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</si>
  <si>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</si>
  <si>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</si>
  <si>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</si>
  <si>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</si>
  <si>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</si>
  <si>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</si>
  <si>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</si>
  <si>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</si>
  <si>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</si>
  <si>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</si>
  <si>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</si>
  <si>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</si>
  <si>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</si>
  <si>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</si>
  <si>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</si>
  <si>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</si>
  <si>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</si>
  <si>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</si>
  <si>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</si>
  <si>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</si>
  <si>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</si>
  <si>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</si>
  <si>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</si>
  <si>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</si>
  <si>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</si>
  <si>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</si>
  <si>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</si>
  <si>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</si>
  <si>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</si>
  <si>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</si>
  <si>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</si>
  <si>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</si>
  <si>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</si>
  <si>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</si>
  <si>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</si>
  <si>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</si>
  <si>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</si>
  <si>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</si>
  <si>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</si>
  <si>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</si>
  <si>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</si>
  <si>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</si>
  <si>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</si>
  <si>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</si>
  <si>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</si>
  <si>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</si>
  <si>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</si>
  <si>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</si>
  <si>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</si>
  <si>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</si>
  <si>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</si>
  <si>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</si>
  <si>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</si>
  <si>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</si>
  <si>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</si>
  <si>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</si>
  <si>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</si>
  <si>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</si>
  <si>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</si>
  <si>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</si>
  <si>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</si>
  <si>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</si>
  <si>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</si>
  <si>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</si>
  <si>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</si>
  <si>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</si>
  <si>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</si>
  <si>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</si>
  <si>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</si>
  <si>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</si>
  <si>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</si>
  <si>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</si>
  <si>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</si>
  <si>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</si>
  <si>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</si>
  <si>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</si>
  <si>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</si>
  <si>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</si>
  <si>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</si>
  <si>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</si>
  <si>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</si>
  <si>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</si>
  <si>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</si>
  <si>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</si>
  <si>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</si>
  <si>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</si>
  <si>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</si>
  <si>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</si>
  <si>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</si>
  <si>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</si>
  <si>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</si>
  <si>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</si>
  <si>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</si>
  <si>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</si>
  <si>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</si>
  <si>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</si>
  <si>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</si>
  <si>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</si>
  <si>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</si>
  <si>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</si>
  <si>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</si>
  <si>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</si>
  <si>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</si>
  <si>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</si>
  <si>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</si>
  <si>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</si>
  <si>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</si>
  <si>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</si>
  <si>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</si>
  <si>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</si>
  <si>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</si>
  <si>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</si>
  <si>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</si>
  <si>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</si>
  <si>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</si>
  <si>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</si>
  <si>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</si>
  <si>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</si>
  <si>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</si>
  <si>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</si>
  <si>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</si>
  <si>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</si>
  <si>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</si>
  <si>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</si>
  <si>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</si>
  <si>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</si>
  <si>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</si>
  <si>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</si>
  <si>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</si>
  <si>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</si>
  <si>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</si>
  <si>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</si>
  <si>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</si>
  <si>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</si>
  <si>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</si>
  <si>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</si>
  <si>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</si>
  <si>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</si>
  <si>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</si>
  <si>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</si>
  <si>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</si>
  <si>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</si>
  <si>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</si>
  <si>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</si>
  <si>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</si>
  <si>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</si>
  <si>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</si>
  <si>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</si>
  <si>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</si>
  <si>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</si>
  <si>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</si>
  <si>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</si>
  <si>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</si>
  <si>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</si>
  <si>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</si>
  <si>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</si>
  <si>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</si>
  <si>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</si>
  <si>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</si>
  <si>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</si>
  <si>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</si>
  <si>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</si>
  <si>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</si>
  <si>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</si>
  <si>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</si>
  <si>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</si>
  <si>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</si>
  <si>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</si>
  <si>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</si>
  <si>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</si>
  <si>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</si>
  <si>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</si>
  <si>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</si>
  <si>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</si>
  <si>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</si>
  <si>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</si>
  <si>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</si>
  <si>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</si>
  <si>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</si>
  <si>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</si>
  <si>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</si>
  <si>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</si>
  <si>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</si>
  <si>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</si>
  <si>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</si>
  <si>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</si>
  <si>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</si>
  <si>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</si>
  <si>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</si>
  <si>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</si>
  <si>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</si>
  <si>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</si>
  <si>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</si>
  <si>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</si>
  <si>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</si>
  <si>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</si>
  <si>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</si>
  <si>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</si>
  <si>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</si>
  <si>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</si>
  <si>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</si>
  <si>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</si>
  <si>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</si>
  <si>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</si>
  <si>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</si>
  <si>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</si>
  <si>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</si>
  <si>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</si>
  <si>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</si>
  <si>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</si>
  <si>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</si>
  <si>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</si>
  <si>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</si>
  <si>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</si>
  <si>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</si>
  <si>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</si>
  <si>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</si>
  <si>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</si>
  <si>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</si>
  <si>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</si>
  <si>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</si>
  <si>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</si>
  <si>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</si>
  <si>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</si>
  <si>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</si>
  <si>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</si>
  <si>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</si>
  <si>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</si>
  <si>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</si>
  <si>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</si>
  <si>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</si>
  <si>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</si>
  <si>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</si>
  <si>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</si>
  <si>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</si>
  <si>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</si>
  <si>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</si>
  <si>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</si>
  <si>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</si>
  <si>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</si>
  <si>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</si>
  <si>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</si>
  <si>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</si>
  <si>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</si>
  <si>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</si>
  <si>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</si>
  <si>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</si>
  <si>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</si>
  <si>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</si>
  <si>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</si>
  <si>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</si>
  <si>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</si>
  <si>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</si>
  <si>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</si>
  <si>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</si>
  <si>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</si>
  <si>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</si>
  <si>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</si>
  <si>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</si>
  <si>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</si>
  <si>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</si>
  <si>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</si>
  <si>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</si>
  <si>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</si>
  <si>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</si>
  <si>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</si>
  <si>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</si>
  <si>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</si>
  <si>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</si>
  <si>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</si>
  <si>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</si>
  <si>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</si>
  <si>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</si>
  <si>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</si>
  <si>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</si>
  <si>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</si>
  <si>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</si>
  <si>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</si>
  <si>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</si>
  <si>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</si>
  <si>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</si>
  <si>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</si>
  <si>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</si>
  <si>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</si>
  <si>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</si>
  <si>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</si>
  <si>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</si>
  <si>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</si>
  <si>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</si>
  <si>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</si>
  <si>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</si>
  <si>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</si>
  <si>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</si>
  <si>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</si>
  <si>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</si>
  <si>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</si>
  <si>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</si>
  <si>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</si>
  <si>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</si>
  <si>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</si>
  <si>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</si>
  <si>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</si>
  <si>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</si>
  <si>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</si>
  <si>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</si>
  <si>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</si>
  <si>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</si>
  <si>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</si>
  <si>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</si>
  <si>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</si>
  <si>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</si>
  <si>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</si>
  <si>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</si>
  <si>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</si>
  <si>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</si>
  <si>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</si>
  <si>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</si>
  <si>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</si>
  <si>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</si>
  <si>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</si>
  <si>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</si>
  <si>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</si>
  <si>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</si>
  <si>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</si>
  <si>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</si>
  <si>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</si>
  <si>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</si>
  <si>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</si>
  <si>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</si>
  <si>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</si>
  <si>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</si>
  <si>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</si>
  <si>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</si>
  <si>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</si>
  <si>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</si>
  <si>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</si>
  <si>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</si>
  <si>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</si>
  <si>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</si>
  <si>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</si>
  <si>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</si>
  <si>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</si>
  <si>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</si>
  <si>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</si>
  <si>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</si>
  <si>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</si>
  <si>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</si>
  <si>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</si>
  <si>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</si>
  <si>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</si>
  <si>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</si>
  <si>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</si>
  <si>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</si>
  <si>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</si>
  <si>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</si>
  <si>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</si>
  <si>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</si>
  <si>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</si>
  <si>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</si>
  <si>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</si>
  <si>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</si>
  <si>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</si>
  <si>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</si>
  <si>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</si>
  <si>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</si>
  <si>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</si>
  <si>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</si>
  <si>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</si>
  <si>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</si>
  <si>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</si>
  <si>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</si>
  <si>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</si>
  <si>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</si>
  <si>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</si>
  <si>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</si>
  <si>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</si>
  <si>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</si>
  <si>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</si>
  <si>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</si>
  <si>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</si>
  <si>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</si>
  <si>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</si>
  <si>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</si>
  <si>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</si>
  <si>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</si>
  <si>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</si>
  <si>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</si>
  <si>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</si>
  <si>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</si>
  <si>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</si>
  <si>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</si>
  <si>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</si>
  <si>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</si>
  <si>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</si>
  <si>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</si>
  <si>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</si>
  <si>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</si>
  <si>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</si>
  <si>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</si>
  <si>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</si>
  <si>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</si>
  <si>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</si>
  <si>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</si>
  <si>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</si>
  <si>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</si>
  <si>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</si>
  <si>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</si>
  <si>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</si>
  <si>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</si>
  <si>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</si>
  <si>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</si>
  <si>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</si>
  <si>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</si>
  <si>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</si>
  <si>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</si>
  <si>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</si>
  <si>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</si>
  <si>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</si>
  <si>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</si>
  <si>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</si>
  <si>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</si>
  <si>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</si>
  <si>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</si>
  <si>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</si>
  <si>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</si>
  <si>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</si>
  <si>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</si>
  <si>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</si>
  <si>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</si>
  <si>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</si>
  <si>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</si>
  <si>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</si>
  <si>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</si>
  <si>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</si>
  <si>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</si>
  <si>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</si>
  <si>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</si>
  <si>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</si>
  <si>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</si>
  <si>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</si>
  <si>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</si>
  <si>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</si>
  <si>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</si>
  <si>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</si>
  <si>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</si>
  <si>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</si>
  <si>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</si>
  <si>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</si>
  <si>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</si>
  <si>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</si>
  <si>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</si>
  <si>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</si>
  <si>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</si>
  <si>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</si>
  <si>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</si>
  <si>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</si>
  <si>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</si>
  <si>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</si>
  <si>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</si>
  <si>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</si>
  <si>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</si>
  <si>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</si>
  <si>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</si>
  <si>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</si>
  <si>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</si>
  <si>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</si>
  <si>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</si>
  <si>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</si>
  <si>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</si>
  <si>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</si>
  <si>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</si>
  <si>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</si>
  <si>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</si>
  <si>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</si>
  <si>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</si>
  <si>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</si>
  <si>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</si>
  <si>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</si>
  <si>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</si>
  <si>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</si>
  <si>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</si>
  <si>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</si>
  <si>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</si>
  <si>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</si>
  <si>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</si>
  <si>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</si>
  <si>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</si>
  <si>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</si>
  <si>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</si>
  <si>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</si>
  <si>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</si>
  <si>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</si>
  <si>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</si>
  <si>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</si>
  <si>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</si>
  <si>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</si>
  <si>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</si>
  <si>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</si>
  <si>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</si>
  <si>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</si>
  <si>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</si>
  <si>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</si>
  <si>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</si>
  <si>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</si>
  <si>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</si>
  <si>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</si>
  <si>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</si>
  <si>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</si>
  <si>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</si>
  <si>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</si>
  <si>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</si>
  <si>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</si>
  <si>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</si>
  <si>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</si>
  <si>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</si>
  <si>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</si>
  <si>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</si>
  <si>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</si>
  <si>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</si>
  <si>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</si>
  <si>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</si>
  <si>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</si>
  <si>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</si>
  <si>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</si>
  <si>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</si>
  <si>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</si>
  <si>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</si>
  <si>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</si>
  <si>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</si>
  <si>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</si>
  <si>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</si>
  <si>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</si>
  <si>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</si>
  <si>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</si>
  <si>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</si>
  <si>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</si>
  <si>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</si>
  <si>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</si>
  <si>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</si>
  <si>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</si>
  <si>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</si>
  <si>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</si>
  <si>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</si>
  <si>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</si>
  <si>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</si>
  <si>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</si>
  <si>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</si>
  <si>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</si>
  <si>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</si>
  <si>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</si>
  <si>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</si>
  <si>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</si>
  <si>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</si>
  <si>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</si>
  <si>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</si>
  <si>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</si>
  <si>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</si>
  <si>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</si>
  <si>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</si>
  <si>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</si>
  <si>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</si>
  <si>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</si>
  <si>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</si>
  <si>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</si>
  <si>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</si>
  <si>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</si>
  <si>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</si>
  <si>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</si>
  <si>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</si>
  <si>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</si>
  <si>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</si>
  <si>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</si>
  <si>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</si>
  <si>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</si>
  <si>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</si>
  <si>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</si>
  <si>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</si>
  <si>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</si>
  <si>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</si>
  <si>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</si>
  <si>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</si>
  <si>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</si>
  <si>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</si>
  <si>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</si>
  <si>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</si>
  <si>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</si>
  <si>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</si>
  <si>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</si>
  <si>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</si>
  <si>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</si>
  <si>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</si>
  <si>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</si>
  <si>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</si>
  <si>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</si>
  <si>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</si>
  <si>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</si>
  <si>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</si>
  <si>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</si>
  <si>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</si>
  <si>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</si>
  <si>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</si>
  <si>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</si>
  <si>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</si>
  <si>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</si>
  <si>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</si>
  <si>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</si>
  <si>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</si>
  <si>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</si>
  <si>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</si>
  <si>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</si>
  <si>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</si>
  <si>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</si>
  <si>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</si>
  <si>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</si>
  <si>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</si>
  <si>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</si>
  <si>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</si>
  <si>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</si>
  <si>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</si>
  <si>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</si>
  <si>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</si>
  <si>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</si>
  <si>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</si>
  <si>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</si>
  <si>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</si>
  <si>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</si>
  <si>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</si>
  <si>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</si>
  <si>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</si>
  <si>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</si>
  <si>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</si>
  <si>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</si>
  <si>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</si>
  <si>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</si>
  <si>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</si>
  <si>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</si>
  <si>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</si>
  <si>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</si>
  <si>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</si>
  <si>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</si>
  <si>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</si>
  <si>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</si>
  <si>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</si>
  <si>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</si>
  <si>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</si>
  <si>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</si>
  <si>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</si>
  <si>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</si>
  <si>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</si>
  <si>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</si>
  <si>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</si>
  <si>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</si>
  <si>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</si>
  <si>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</si>
  <si>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</si>
  <si>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</si>
  <si>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</si>
  <si>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</si>
  <si>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</si>
  <si>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</si>
  <si>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</si>
  <si>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</si>
  <si>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</si>
  <si>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</si>
  <si>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</si>
  <si>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</si>
  <si>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</si>
  <si>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</si>
  <si>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</si>
  <si>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</si>
  <si>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</si>
  <si>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</si>
  <si>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</si>
  <si>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</si>
  <si>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</si>
  <si>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</si>
  <si>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</si>
  <si>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</si>
  <si>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</si>
  <si>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</si>
  <si>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</si>
  <si>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</si>
  <si>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</si>
  <si>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</si>
  <si>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</si>
  <si>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</si>
  <si>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</si>
  <si>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</si>
  <si>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</si>
  <si>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</si>
  <si>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</si>
  <si>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</si>
  <si>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</si>
  <si>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</si>
  <si>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</si>
  <si>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</si>
  <si>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</si>
  <si>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</si>
  <si>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</si>
  <si>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</si>
  <si>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</si>
  <si>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</si>
  <si>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</si>
  <si>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</si>
  <si>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</si>
  <si>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</si>
  <si>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</si>
  <si>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</si>
  <si>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</si>
  <si>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</si>
  <si>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</si>
  <si>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</si>
  <si>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</si>
  <si>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</si>
  <si>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</si>
  <si>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</si>
  <si>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</si>
  <si>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</si>
  <si>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</si>
  <si>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</si>
  <si>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</si>
  <si>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</si>
  <si>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</si>
  <si>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</si>
  <si>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</si>
  <si>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</si>
  <si>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</si>
  <si>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</si>
  <si>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</si>
  <si>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</si>
  <si>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</si>
  <si>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</si>
  <si>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</si>
  <si>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</si>
  <si>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</si>
  <si>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</si>
  <si>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</si>
  <si>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</si>
  <si>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</si>
  <si>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</si>
  <si>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</si>
  <si>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</si>
  <si>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</si>
  <si>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</si>
  <si>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</si>
  <si>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</si>
  <si>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</si>
  <si>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</si>
  <si>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</si>
  <si>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</si>
  <si>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</si>
  <si>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</si>
  <si>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</si>
  <si>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</si>
  <si>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</si>
  <si>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</si>
  <si>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</si>
  <si>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</si>
  <si>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</si>
  <si>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</si>
  <si>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</si>
  <si>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</si>
  <si>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</si>
  <si>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</si>
  <si>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</si>
  <si>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</si>
  <si>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</si>
  <si>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</si>
  <si>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</si>
  <si>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</si>
  <si>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</si>
  <si>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</si>
  <si>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</si>
  <si>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</si>
  <si>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</si>
  <si>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</si>
  <si>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</si>
  <si>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</si>
  <si>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</si>
  <si>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</si>
  <si>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</si>
  <si>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</si>
  <si>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</si>
  <si>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</si>
  <si>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</si>
  <si>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</si>
  <si>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</si>
  <si>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</si>
  <si>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</si>
  <si>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</si>
  <si>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</si>
  <si>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</si>
  <si>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</si>
  <si>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</si>
  <si>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</si>
  <si>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</si>
  <si>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</si>
  <si>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</si>
  <si>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</si>
  <si>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</si>
  <si>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</si>
  <si>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</si>
  <si>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</si>
  <si>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</si>
  <si>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</si>
  <si>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</si>
  <si>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</si>
  <si>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</si>
  <si>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</si>
  <si>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</si>
  <si>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</si>
  <si>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</si>
  <si>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</si>
  <si>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</si>
  <si>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</si>
  <si>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</si>
  <si>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</si>
  <si>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</si>
  <si>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</si>
  <si>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</si>
  <si>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</si>
  <si>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</si>
  <si>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</si>
  <si>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</si>
  <si>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</si>
  <si>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</si>
  <si>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</si>
  <si>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</si>
  <si>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</si>
  <si>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</si>
  <si>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</si>
  <si>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</si>
  <si>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</si>
  <si>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</si>
  <si>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</si>
  <si>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</si>
  <si>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</si>
  <si>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</si>
  <si>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</si>
  <si>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</si>
  <si>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</si>
  <si>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</si>
  <si>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</si>
  <si>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</si>
  <si>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</si>
  <si>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</si>
  <si>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</si>
  <si>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</si>
  <si>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</si>
  <si>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</si>
  <si>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</si>
  <si>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</si>
  <si>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</si>
  <si>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</si>
  <si>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</si>
  <si>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</si>
  <si>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</si>
  <si>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</si>
  <si>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</si>
  <si>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</si>
  <si>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</si>
  <si>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</si>
  <si>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</si>
  <si>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</si>
  <si>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</si>
  <si>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</si>
  <si>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</si>
  <si>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</si>
  <si>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</si>
  <si>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</si>
  <si>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</si>
  <si>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</si>
  <si>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</si>
  <si>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</si>
  <si>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</si>
  <si>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</si>
  <si>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</si>
  <si>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</si>
  <si>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</si>
  <si>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</si>
  <si>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</si>
  <si>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</si>
  <si>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</si>
  <si>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</si>
  <si>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</si>
  <si>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</si>
  <si>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</si>
  <si>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</si>
  <si>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</si>
  <si>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</si>
  <si>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</si>
  <si>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</si>
  <si>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</si>
  <si>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</si>
  <si>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</si>
  <si>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</si>
  <si>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</si>
  <si>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</si>
  <si>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</si>
  <si>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</si>
  <si>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</si>
  <si>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</si>
  <si>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</si>
  <si>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</si>
  <si>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</si>
  <si>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</si>
  <si>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</si>
  <si>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</si>
  <si>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</si>
  <si>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</si>
  <si>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</si>
  <si>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</si>
  <si>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</si>
  <si>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</si>
  <si>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</si>
  <si>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</si>
  <si>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</si>
  <si>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</si>
  <si>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</si>
  <si>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</si>
  <si>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</si>
  <si>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</si>
  <si>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</si>
  <si>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</si>
  <si>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</si>
  <si>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</si>
  <si>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</si>
  <si>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</si>
  <si>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</si>
  <si>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</si>
  <si>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</si>
  <si>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</si>
  <si>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</si>
  <si>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</si>
  <si>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</si>
  <si>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</si>
  <si>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</si>
  <si>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</si>
  <si>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</si>
  <si>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</si>
  <si>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</si>
  <si>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</si>
  <si>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</si>
  <si>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</si>
  <si>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</si>
  <si>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</si>
  <si>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</si>
  <si>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</si>
  <si>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</si>
  <si>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</si>
  <si>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</si>
  <si>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</si>
  <si>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</si>
  <si>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</si>
  <si>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</si>
  <si>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</si>
  <si>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</si>
  <si>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</si>
  <si>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</si>
  <si>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</si>
  <si>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</si>
  <si>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</si>
  <si>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</si>
  <si>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</si>
  <si>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</si>
  <si>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</si>
  <si>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</si>
  <si>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</si>
  <si>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</si>
  <si>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</si>
  <si>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</si>
  <si>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</si>
  <si>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</si>
  <si>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</si>
  <si>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</si>
  <si>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</si>
  <si>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</si>
  <si>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</si>
  <si>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</si>
  <si>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</si>
  <si>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</si>
  <si>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</si>
  <si>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</si>
  <si>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</si>
  <si>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</si>
  <si>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</si>
  <si>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</si>
  <si>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</si>
  <si>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</si>
  <si>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</si>
  <si>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</si>
  <si>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</si>
  <si>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</si>
  <si>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</si>
  <si>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</si>
  <si>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</si>
  <si>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</si>
  <si>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</si>
  <si>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</si>
  <si>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</si>
  <si>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</si>
  <si>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</si>
  <si>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</si>
  <si>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</si>
  <si>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</si>
  <si>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</si>
  <si>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</si>
  <si>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</si>
  <si>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</si>
  <si>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</si>
  <si>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</si>
  <si>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</si>
  <si>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</si>
  <si>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</si>
  <si>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</si>
  <si>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</si>
  <si>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</si>
  <si>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</si>
  <si>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</si>
  <si>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</si>
  <si>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</si>
  <si>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</si>
  <si>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</si>
  <si>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</si>
  <si>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</si>
  <si>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</si>
  <si>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</si>
  <si>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</si>
  <si>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</si>
  <si>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</si>
  <si>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</si>
  <si>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</si>
  <si>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</si>
  <si>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</si>
  <si>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</si>
  <si>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</si>
  <si>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</si>
  <si>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</si>
  <si>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</si>
  <si>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</si>
  <si>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</si>
  <si>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</si>
  <si>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</si>
  <si>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</si>
  <si>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</si>
  <si>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</si>
  <si>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</si>
  <si>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</si>
  <si>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</si>
  <si>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</si>
  <si>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</si>
  <si>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</si>
  <si>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</si>
  <si>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</si>
  <si>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</si>
  <si>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</si>
  <si>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</si>
  <si>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</si>
  <si>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</si>
  <si>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</si>
  <si>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</si>
  <si>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</si>
  <si>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</si>
  <si>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</si>
  <si>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</si>
  <si>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</si>
  <si>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</si>
  <si>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</si>
  <si>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</si>
  <si>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</si>
  <si>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</si>
  <si>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</si>
  <si>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</si>
  <si>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</si>
  <si>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</si>
  <si>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</si>
  <si>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</si>
  <si>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</si>
  <si>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</si>
  <si>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</si>
  <si>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</si>
  <si>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</si>
  <si>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</si>
  <si>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</si>
  <si>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</si>
  <si>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</si>
  <si>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</si>
  <si>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</si>
  <si>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</si>
  <si>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</si>
  <si>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</si>
  <si>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</si>
  <si>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</si>
  <si>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</si>
  <si>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</si>
  <si>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</si>
  <si>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</si>
  <si>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</si>
  <si>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</si>
  <si>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</si>
  <si>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</si>
  <si>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</si>
  <si>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</si>
  <si>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</si>
  <si>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</si>
  <si>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</si>
  <si>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</si>
  <si>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</si>
  <si>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</si>
  <si>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</si>
  <si>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</si>
  <si>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</si>
  <si>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</si>
  <si>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</si>
  <si>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</si>
  <si>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</si>
  <si>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</si>
  <si>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</si>
  <si>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</si>
  <si>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</si>
  <si>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</si>
  <si>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</si>
  <si>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</si>
  <si>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</si>
  <si>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</si>
  <si>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</si>
  <si>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</si>
  <si>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</si>
  <si>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</si>
  <si>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</si>
  <si>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</si>
  <si>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</si>
  <si>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</si>
  <si>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</si>
  <si>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</si>
  <si>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</si>
  <si>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</si>
  <si>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</si>
  <si>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</si>
  <si>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</si>
  <si>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</si>
  <si>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</si>
  <si>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</si>
  <si>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</si>
  <si>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</si>
  <si>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</si>
  <si>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</si>
  <si>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</si>
  <si>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</si>
  <si>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</si>
  <si>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</si>
  <si>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</si>
  <si>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</si>
  <si>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</si>
  <si>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</si>
  <si>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</si>
  <si>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</si>
  <si>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</si>
  <si>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</si>
  <si>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</si>
  <si>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</si>
  <si>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</si>
  <si>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</si>
  <si>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</si>
  <si>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</si>
  <si>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</si>
  <si>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</si>
  <si>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</si>
  <si>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</si>
  <si>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</si>
  <si>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</si>
  <si>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</si>
  <si>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</si>
  <si>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</si>
  <si>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</si>
  <si>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</si>
  <si>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</si>
  <si>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</si>
  <si>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</si>
  <si>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</si>
  <si>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</si>
  <si>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</si>
  <si>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</si>
  <si>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</si>
  <si>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</si>
  <si>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</si>
  <si>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</si>
  <si>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</si>
  <si>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</si>
  <si>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</si>
  <si>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</si>
  <si>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</si>
  <si>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</si>
  <si>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</si>
  <si>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</si>
  <si>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</si>
  <si>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</si>
  <si>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</si>
  <si>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</si>
  <si>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</si>
  <si>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</si>
  <si>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</si>
  <si>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</si>
  <si>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</si>
  <si>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</si>
  <si>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</si>
  <si>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</si>
  <si>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</si>
  <si>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</si>
  <si>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</si>
  <si>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</si>
  <si>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</si>
  <si>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</si>
  <si>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</si>
  <si>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</si>
  <si>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</si>
  <si>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</si>
  <si>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</si>
  <si>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</si>
  <si>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</si>
  <si>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</si>
  <si>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</si>
  <si>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</si>
  <si>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</si>
  <si>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</si>
  <si>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</si>
  <si>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</si>
  <si>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</si>
  <si>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</si>
  <si>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</si>
  <si>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</si>
  <si>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</si>
  <si>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</si>
  <si>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</si>
  <si>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</si>
  <si>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</si>
  <si>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</si>
  <si>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</si>
  <si>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</si>
  <si>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</si>
  <si>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</si>
  <si>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</si>
  <si>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</si>
  <si>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</si>
  <si>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</si>
  <si>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</si>
  <si>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</si>
  <si>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</si>
  <si>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</si>
  <si>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</si>
  <si>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</si>
  <si>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</si>
  <si>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</si>
  <si>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</si>
  <si>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</si>
  <si>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</si>
  <si>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</si>
  <si>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</si>
  <si>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</si>
  <si>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</si>
  <si>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</si>
  <si>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</si>
  <si>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</si>
  <si>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</si>
  <si>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</si>
  <si>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</si>
  <si>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</si>
  <si>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</si>
  <si>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</si>
  <si>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</si>
  <si>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</si>
  <si>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</si>
  <si>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</si>
  <si>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</si>
  <si>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</si>
  <si>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</si>
  <si>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</si>
  <si>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</si>
  <si>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</si>
  <si>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</si>
  <si>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</si>
  <si>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</si>
  <si>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</si>
  <si>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</si>
  <si>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</si>
  <si>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</si>
  <si>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</si>
  <si>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</si>
  <si>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</si>
  <si>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</si>
  <si>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</si>
  <si>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</si>
  <si>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</si>
  <si>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</si>
  <si>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</si>
  <si>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</si>
  <si>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</si>
  <si>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</si>
  <si>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</si>
  <si>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</si>
  <si>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</si>
  <si>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</si>
  <si>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</si>
  <si>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</si>
  <si>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</si>
  <si>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</si>
  <si>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</si>
  <si>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</si>
  <si>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</si>
  <si>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</si>
  <si>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</si>
  <si>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</si>
  <si>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</si>
  <si>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</si>
  <si>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</si>
  <si>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</si>
  <si>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</si>
  <si>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</si>
  <si>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</si>
  <si>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</si>
  <si>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</si>
  <si>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</si>
  <si>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</si>
  <si>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</si>
  <si>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</si>
  <si>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</si>
  <si>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</si>
  <si>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</si>
  <si>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</si>
  <si>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</si>
  <si>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</si>
  <si>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</si>
  <si>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</si>
  <si>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</si>
  <si>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</si>
  <si>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</si>
  <si>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</si>
  <si>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</si>
  <si>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</si>
  <si>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</si>
  <si>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</si>
  <si>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</si>
  <si>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</si>
  <si>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</si>
  <si>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</si>
  <si>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</si>
  <si>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</si>
  <si>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</si>
  <si>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</si>
  <si>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</si>
  <si>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</si>
  <si>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</si>
  <si>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</si>
  <si>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</si>
  <si>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</si>
  <si>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</si>
  <si>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</si>
  <si>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</si>
  <si>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</si>
  <si>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</si>
  <si>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</si>
  <si>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</si>
  <si>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</si>
  <si>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</si>
  <si>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</si>
  <si>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</si>
  <si>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</si>
  <si>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</si>
  <si>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</si>
  <si>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</si>
  <si>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</si>
  <si>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</si>
  <si>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</si>
  <si>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</si>
  <si>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</si>
  <si>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</si>
  <si>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</si>
  <si>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</si>
  <si>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</si>
  <si>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</si>
  <si>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</si>
  <si>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</si>
  <si>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</si>
  <si>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</si>
  <si>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</si>
  <si>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</si>
  <si>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</si>
  <si>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</si>
  <si>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</si>
  <si>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</si>
  <si>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</si>
  <si>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</si>
  <si>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</si>
  <si>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</si>
  <si>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</si>
  <si>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</si>
  <si>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</si>
  <si>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</si>
  <si>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</si>
  <si>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</si>
  <si>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</si>
  <si>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</si>
  <si>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</si>
  <si>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</si>
  <si>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</si>
  <si>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</si>
  <si>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</si>
  <si>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</si>
  <si>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</si>
  <si>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</si>
  <si>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</si>
  <si>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</si>
  <si>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</si>
  <si>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</si>
  <si>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</si>
  <si>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</si>
  <si>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</si>
  <si>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</si>
  <si>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</si>
  <si>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</si>
  <si>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</si>
  <si>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</si>
  <si>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</si>
  <si>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</si>
  <si>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</si>
  <si>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</si>
  <si>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</si>
  <si>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</si>
  <si>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</si>
  <si>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</si>
  <si>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</si>
  <si>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</si>
  <si>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</si>
  <si>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</si>
  <si>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</si>
  <si>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</si>
  <si>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</si>
  <si>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</si>
  <si>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</si>
  <si>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</si>
  <si>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</si>
  <si>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</si>
  <si>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</si>
  <si>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</si>
  <si>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</si>
  <si>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</si>
  <si>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</si>
  <si>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</si>
  <si>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</si>
  <si>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</si>
  <si>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</si>
  <si>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</si>
  <si>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</si>
  <si>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</si>
  <si>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</si>
  <si>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</si>
  <si>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</si>
  <si>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</si>
  <si>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</si>
  <si>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</si>
  <si>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</si>
  <si>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</si>
  <si>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</si>
  <si>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</si>
  <si>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</si>
  <si>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</si>
  <si>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</si>
  <si>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</si>
  <si>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</si>
  <si>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</si>
  <si>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</si>
  <si>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</si>
  <si>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</si>
  <si>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</si>
  <si>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</si>
  <si>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</si>
  <si>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</si>
  <si>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</si>
  <si>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</si>
  <si>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</si>
  <si>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</si>
  <si>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</si>
  <si>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</si>
  <si>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</si>
  <si>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</si>
  <si>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</si>
  <si>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</si>
  <si>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</si>
  <si>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</si>
  <si>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</si>
  <si>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</si>
  <si>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</si>
  <si>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</si>
  <si>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</si>
  <si>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</si>
  <si>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</si>
  <si>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</si>
  <si>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</si>
  <si>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</si>
  <si>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</si>
  <si>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</si>
  <si>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</si>
  <si>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</si>
  <si>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</si>
  <si>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</si>
  <si>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</si>
  <si>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</si>
  <si>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</si>
  <si>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</si>
  <si>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</si>
  <si>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</si>
  <si>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</si>
  <si>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</si>
  <si>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</si>
  <si>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</si>
  <si>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</si>
  <si>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</si>
  <si>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</si>
  <si>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</si>
  <si>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</si>
  <si>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</si>
  <si>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</si>
  <si>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</si>
  <si>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</si>
  <si>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</si>
  <si>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</si>
  <si>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</si>
  <si>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</si>
  <si>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</si>
  <si>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</si>
  <si>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</si>
  <si>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</si>
  <si>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</si>
  <si>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</si>
  <si>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</si>
  <si>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</si>
  <si>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</si>
  <si>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</si>
  <si>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</si>
  <si>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</si>
  <si>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</si>
  <si>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</si>
  <si>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</si>
  <si>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</si>
  <si>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</si>
  <si>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</si>
  <si>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</si>
  <si>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</si>
  <si>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</si>
  <si>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</si>
  <si>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</si>
  <si>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</si>
  <si>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</si>
  <si>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</si>
  <si>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</si>
  <si>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</si>
  <si>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</si>
  <si>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</si>
  <si>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</si>
  <si>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</si>
  <si>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</si>
  <si>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</si>
  <si>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</si>
  <si>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</si>
  <si>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</si>
  <si>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</si>
  <si>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</si>
  <si>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</si>
  <si>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</si>
  <si>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</si>
  <si>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</si>
  <si>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</si>
  <si>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</si>
  <si>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</si>
  <si>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</si>
  <si>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</si>
  <si>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</si>
  <si>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</si>
  <si>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</si>
  <si>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</si>
  <si>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</si>
  <si>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</si>
  <si>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</si>
  <si>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</si>
  <si>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</si>
  <si>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</si>
  <si>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</si>
  <si>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</si>
  <si>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</si>
  <si>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</si>
  <si>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</si>
  <si>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</si>
  <si>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</si>
  <si>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</si>
  <si>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</si>
  <si>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</si>
  <si>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</si>
  <si>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</si>
  <si>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</si>
  <si>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</si>
  <si>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</si>
  <si>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</si>
  <si>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</si>
  <si>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</si>
  <si>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</si>
  <si>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</si>
  <si>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</si>
  <si>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</si>
  <si>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</si>
  <si>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</si>
  <si>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</si>
  <si>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</si>
  <si>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</si>
  <si>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</si>
  <si>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</si>
  <si>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</si>
  <si>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</si>
  <si>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</si>
  <si>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</si>
  <si>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</si>
  <si>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</si>
  <si>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</si>
  <si>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</si>
  <si>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</si>
  <si>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</si>
  <si>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</si>
  <si>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</si>
  <si>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</si>
  <si>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</si>
  <si>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</si>
  <si>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</si>
  <si>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</si>
  <si>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</si>
  <si>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</si>
  <si>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</si>
  <si>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</si>
  <si>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</si>
  <si>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</si>
  <si>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</si>
  <si>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</si>
  <si>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</si>
  <si>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</si>
  <si>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</si>
  <si>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</si>
  <si>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</si>
  <si>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</si>
  <si>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</si>
  <si>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</si>
  <si>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</si>
  <si>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</si>
  <si>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</si>
  <si>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</si>
  <si>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</si>
  <si>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</si>
  <si>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</si>
  <si>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</si>
  <si>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</si>
  <si>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</si>
  <si>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</si>
  <si>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</si>
  <si>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</si>
  <si>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</si>
  <si>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</si>
  <si>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</si>
  <si>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</si>
  <si>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</si>
  <si>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</si>
  <si>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</si>
  <si>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</si>
  <si>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</si>
  <si>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</si>
  <si>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</si>
  <si>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</si>
  <si>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</si>
  <si>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</si>
  <si>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</si>
  <si>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</si>
  <si>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</si>
  <si>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</si>
  <si>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</si>
  <si>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</si>
  <si>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</si>
  <si>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</si>
  <si>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</si>
  <si>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</si>
  <si>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</si>
  <si>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</si>
  <si>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</si>
  <si>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</si>
  <si>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</si>
  <si>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</si>
  <si>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</si>
  <si>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</si>
  <si>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</si>
  <si>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</si>
  <si>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</si>
  <si>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</si>
  <si>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</si>
  <si>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</si>
  <si>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</si>
  <si>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</si>
  <si>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</si>
  <si>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</si>
  <si>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</si>
  <si>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</si>
  <si>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</si>
  <si>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</si>
  <si>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</si>
  <si>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</si>
  <si>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</si>
  <si>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</si>
  <si>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</si>
  <si>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</si>
  <si>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</si>
  <si>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</si>
  <si>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</si>
  <si>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</si>
  <si>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</si>
  <si>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</si>
  <si>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</si>
  <si>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</si>
  <si>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</si>
  <si>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</si>
  <si>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</si>
  <si>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</si>
  <si>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</si>
  <si>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</si>
  <si>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</si>
  <si>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</si>
  <si>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</si>
  <si>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</si>
  <si>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</si>
  <si>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</si>
  <si>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</si>
  <si>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</si>
  <si>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</si>
  <si>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</si>
  <si>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</si>
  <si>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</si>
  <si>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</si>
  <si>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</si>
  <si>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</si>
  <si>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</si>
  <si>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</si>
  <si>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</si>
  <si>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</si>
  <si>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</si>
  <si>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</si>
  <si>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</si>
  <si>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</si>
  <si>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</si>
  <si>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</si>
  <si>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</si>
  <si>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</si>
  <si>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</si>
  <si>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</si>
  <si>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</si>
  <si>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</si>
  <si>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</si>
  <si>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</si>
  <si>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</si>
  <si>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</si>
  <si>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</si>
  <si>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</si>
  <si>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</si>
  <si>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</si>
  <si>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</si>
  <si>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</si>
  <si>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</si>
  <si>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</si>
  <si>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</si>
  <si>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</si>
  <si>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</si>
  <si>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</si>
  <si>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</si>
  <si>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</si>
  <si>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</si>
  <si>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</si>
  <si>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</si>
  <si>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</si>
  <si>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</si>
  <si>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</si>
  <si>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</si>
  <si>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</si>
  <si>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</si>
  <si>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</si>
  <si>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</si>
  <si>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</si>
  <si>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</si>
  <si>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</si>
  <si>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</si>
  <si>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</si>
  <si>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</si>
  <si>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</si>
  <si>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</si>
  <si>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</si>
  <si>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</si>
  <si>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</si>
  <si>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</si>
  <si>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</si>
  <si>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</si>
  <si>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</si>
  <si>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</si>
  <si>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</si>
  <si>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</si>
  <si>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</si>
  <si>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</si>
  <si>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</si>
  <si>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</si>
  <si>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</si>
  <si>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</si>
  <si>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</si>
  <si>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</si>
  <si>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</si>
  <si>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</si>
  <si>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</si>
  <si>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</si>
  <si>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</si>
  <si>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</si>
  <si>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</si>
  <si>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</si>
  <si>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</si>
  <si>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</si>
  <si>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</si>
  <si>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</si>
  <si>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</si>
  <si>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</si>
  <si>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</si>
  <si>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</si>
  <si>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</si>
  <si>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</si>
  <si>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</si>
  <si>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</si>
  <si>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</si>
  <si>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</si>
  <si>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</si>
  <si>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</si>
  <si>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</si>
  <si>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</si>
  <si>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</si>
  <si>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</si>
  <si>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</si>
  <si>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</si>
  <si>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</si>
  <si>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</si>
  <si>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</si>
  <si>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</si>
  <si>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</si>
  <si>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</si>
  <si>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</si>
  <si>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</si>
  <si>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</si>
  <si>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</si>
  <si>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</si>
  <si>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</si>
  <si>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</si>
  <si>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</si>
  <si>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</si>
  <si>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</si>
  <si>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</si>
  <si>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</si>
  <si>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</si>
  <si>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</si>
  <si>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</si>
  <si>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</si>
  <si>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</si>
  <si>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</si>
  <si>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</si>
  <si>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</si>
  <si>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</si>
  <si>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</si>
  <si>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</si>
  <si>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</si>
  <si>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</si>
  <si>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</si>
  <si>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</si>
  <si>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</si>
  <si>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</si>
  <si>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</si>
  <si>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</si>
  <si>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</si>
  <si>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</si>
  <si>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</si>
  <si>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</si>
  <si>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</si>
  <si>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</si>
  <si>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</si>
  <si>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</si>
  <si>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</si>
  <si>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</si>
  <si>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</si>
  <si>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</si>
  <si>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</si>
  <si>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</si>
  <si>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</si>
  <si>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</si>
  <si>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</si>
  <si>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</si>
  <si>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</si>
  <si>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</si>
  <si>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</si>
  <si>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</si>
  <si>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</si>
  <si>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</si>
  <si>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</si>
  <si>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</si>
  <si>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</si>
  <si>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</si>
  <si>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</si>
  <si>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</si>
  <si>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</si>
  <si>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</si>
  <si>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</si>
  <si>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</si>
  <si>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</si>
  <si>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</si>
  <si>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</si>
  <si>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</si>
  <si>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</si>
  <si>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</si>
  <si>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</si>
  <si>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</si>
  <si>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</si>
  <si>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</si>
  <si>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</si>
  <si>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</si>
  <si>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</si>
  <si>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</si>
  <si>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</si>
  <si>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</si>
  <si>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</si>
  <si>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</si>
  <si>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</si>
  <si>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</si>
  <si>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</si>
  <si>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</si>
  <si>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</si>
  <si>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</si>
  <si>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</si>
  <si>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</si>
  <si>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</si>
  <si>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</si>
  <si>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</si>
  <si>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</si>
  <si>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</si>
  <si>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</si>
  <si>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</si>
  <si>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</si>
  <si>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</si>
  <si>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</si>
  <si>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</si>
  <si>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</si>
  <si>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</si>
  <si>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</si>
  <si>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</si>
  <si>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</si>
  <si>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</si>
  <si>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</si>
  <si>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</si>
  <si>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</si>
  <si>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</si>
  <si>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</si>
  <si>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</si>
  <si>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</si>
  <si>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</si>
  <si>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</si>
  <si>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</si>
  <si>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</si>
  <si>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</si>
  <si>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</si>
  <si>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</si>
  <si>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</si>
  <si>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</si>
  <si>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</si>
  <si>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</si>
  <si>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</si>
  <si>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</si>
  <si>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</si>
  <si>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</si>
  <si>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</si>
  <si>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</si>
  <si>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</si>
  <si>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</si>
  <si>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</si>
  <si>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</si>
  <si>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</si>
  <si>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</si>
  <si>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</si>
  <si>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</si>
  <si>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</si>
  <si>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</si>
  <si>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</si>
  <si>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</si>
  <si>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</si>
  <si>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</si>
  <si>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</si>
  <si>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</si>
  <si>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</si>
  <si>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</si>
  <si>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</si>
  <si>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</si>
  <si>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</si>
  <si>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</si>
  <si>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</si>
  <si>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</si>
  <si>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</si>
  <si>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</si>
  <si>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</si>
  <si>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</si>
  <si>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</si>
  <si>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</si>
  <si>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</si>
  <si>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</si>
  <si>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</si>
  <si>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</si>
  <si>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</si>
  <si>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</si>
  <si>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</si>
  <si>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</si>
  <si>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</si>
  <si>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</si>
  <si>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</si>
  <si>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</si>
  <si>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</si>
  <si>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</si>
  <si>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</si>
  <si>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</si>
  <si>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</si>
  <si>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</si>
  <si>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</si>
  <si>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</si>
  <si>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</si>
  <si>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</si>
  <si>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</si>
  <si>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</si>
  <si>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</si>
  <si>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</si>
  <si>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</si>
  <si>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</si>
  <si>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</si>
  <si>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</si>
  <si>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</si>
  <si>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</si>
  <si>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</si>
  <si>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</si>
  <si>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</si>
  <si>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</si>
  <si>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</si>
  <si>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</si>
  <si>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</si>
  <si>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</si>
  <si>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</si>
  <si>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</si>
  <si>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</si>
  <si>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</si>
  <si>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</si>
  <si>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</si>
  <si>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</si>
  <si>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</si>
  <si>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</si>
  <si>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</si>
  <si>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</si>
  <si>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</si>
  <si>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</si>
  <si>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</si>
  <si>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</si>
  <si>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</si>
  <si>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</si>
  <si>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</si>
  <si>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</si>
  <si>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</si>
  <si>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</si>
  <si>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</si>
  <si>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</si>
  <si>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</si>
  <si>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</si>
  <si>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</si>
  <si>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</si>
  <si>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</si>
  <si>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</si>
  <si>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</si>
  <si>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</si>
  <si>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</si>
  <si>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</si>
  <si>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</si>
  <si>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</si>
  <si>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</si>
  <si>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</si>
  <si>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</si>
  <si>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</si>
  <si>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</si>
  <si>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</si>
  <si>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</si>
  <si>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</si>
  <si>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</si>
  <si>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</si>
  <si>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</si>
  <si>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</si>
  <si>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</si>
  <si>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</si>
  <si>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</si>
  <si>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</si>
  <si>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</si>
  <si>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</si>
  <si>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</si>
  <si>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</si>
  <si>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</si>
  <si>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</si>
  <si>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</si>
  <si>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</si>
  <si>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</si>
  <si>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</si>
  <si>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</si>
  <si>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</si>
  <si>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</si>
  <si>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</si>
  <si>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</si>
  <si>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</si>
  <si>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</si>
  <si>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</si>
  <si>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</si>
  <si>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</si>
  <si>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</si>
  <si>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</si>
  <si>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</si>
  <si>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</si>
  <si>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</si>
  <si>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</si>
  <si>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</si>
  <si>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</si>
  <si>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</si>
  <si>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</si>
  <si>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</si>
  <si>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</si>
  <si>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</si>
  <si>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</si>
  <si>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</si>
  <si>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</si>
  <si>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</si>
  <si>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</si>
  <si>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</si>
  <si>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</si>
  <si>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</si>
  <si>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</si>
  <si>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</si>
  <si>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</si>
  <si>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</si>
  <si>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</si>
  <si>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</si>
  <si>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</si>
  <si>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</si>
  <si>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</si>
  <si>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</si>
  <si>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</si>
  <si>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</si>
  <si>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</si>
  <si>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</si>
  <si>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</si>
  <si>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</si>
  <si>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</si>
  <si>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</si>
  <si>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</si>
  <si>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</si>
  <si>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</si>
  <si>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</si>
  <si>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</si>
  <si>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</si>
  <si>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</si>
  <si>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</si>
  <si>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</si>
  <si>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</si>
  <si>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</si>
  <si>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</si>
  <si>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</si>
  <si>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</si>
  <si>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</si>
  <si>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</si>
  <si>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</si>
  <si>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</si>
  <si>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</si>
  <si>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</si>
  <si>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</si>
  <si>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</si>
  <si>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</si>
  <si>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</si>
  <si>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</si>
  <si>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</si>
  <si>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</si>
  <si>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</si>
  <si>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</si>
  <si>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</si>
  <si>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</si>
  <si>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</si>
  <si>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</si>
  <si>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</si>
  <si>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</si>
  <si>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</si>
  <si>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</si>
  <si>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</si>
  <si>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</si>
  <si>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</si>
  <si>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</si>
  <si>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</si>
  <si>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</si>
  <si>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</si>
  <si>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</si>
  <si>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</si>
  <si>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</si>
  <si>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</si>
  <si>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</si>
  <si>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</si>
  <si>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</si>
  <si>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</si>
  <si>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</si>
  <si>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</si>
  <si>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</si>
  <si>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</si>
  <si>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</si>
  <si>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</si>
  <si>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</si>
  <si>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</si>
  <si>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</si>
  <si>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</si>
  <si>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</si>
  <si>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</si>
  <si>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</si>
  <si>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</si>
  <si>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</si>
  <si>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</si>
  <si>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</si>
  <si>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</si>
  <si>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</si>
  <si>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</si>
  <si>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</si>
  <si>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</si>
  <si>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</si>
  <si>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</si>
  <si>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</si>
  <si>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</si>
  <si>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</si>
  <si>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</si>
  <si>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</si>
  <si>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</si>
  <si>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</si>
  <si>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</si>
  <si>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</si>
  <si>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</si>
  <si>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</si>
  <si>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</si>
  <si>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</si>
  <si>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</si>
  <si>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</si>
  <si>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</si>
  <si>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</si>
  <si>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</si>
  <si>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</si>
  <si>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</si>
  <si>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</si>
  <si>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</si>
  <si>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</si>
  <si>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</si>
  <si>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</si>
  <si>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</si>
  <si>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</si>
  <si>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</si>
  <si>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</si>
  <si>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</si>
  <si>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</si>
  <si>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</si>
  <si>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</si>
  <si>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</si>
  <si>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</si>
  <si>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</si>
  <si>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</si>
  <si>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</si>
  <si>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</si>
  <si>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</si>
  <si>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</si>
  <si>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</si>
  <si>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</si>
  <si>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</si>
  <si>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</si>
  <si>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</si>
  <si>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</si>
  <si>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</si>
  <si>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</si>
  <si>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</si>
  <si>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</si>
  <si>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</si>
  <si>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</si>
  <si>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</si>
  <si>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</si>
  <si>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</si>
  <si>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</si>
  <si>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</si>
  <si>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</si>
  <si>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</si>
  <si>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</si>
  <si>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</si>
  <si>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</si>
  <si>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</si>
  <si>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</si>
  <si>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</si>
  <si>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</si>
  <si>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</si>
  <si>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</si>
  <si>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</si>
  <si>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</si>
  <si>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</si>
  <si>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</si>
  <si>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</si>
  <si>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</si>
  <si>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</si>
  <si>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</si>
  <si>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</si>
  <si>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</si>
  <si>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</si>
  <si>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</si>
  <si>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</si>
  <si>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</si>
  <si>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</si>
  <si>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</si>
  <si>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</si>
  <si>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</si>
  <si>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</si>
  <si>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</si>
  <si>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</si>
  <si>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</si>
  <si>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</si>
  <si>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</si>
  <si>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</si>
  <si>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</si>
  <si>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</si>
  <si>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</si>
  <si>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</si>
  <si>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</si>
  <si>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</si>
  <si>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</si>
  <si>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</si>
  <si>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</si>
  <si>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</si>
  <si>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</si>
  <si>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</si>
  <si>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</si>
  <si>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</si>
  <si>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</si>
  <si>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</si>
  <si>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</si>
  <si>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</si>
  <si>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</si>
  <si>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</si>
  <si>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</si>
  <si>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</si>
  <si>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</si>
  <si>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</si>
  <si>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</si>
  <si>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</si>
  <si>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</si>
  <si>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</si>
  <si>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</si>
  <si>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</si>
  <si>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</si>
  <si>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</si>
  <si>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</si>
  <si>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</si>
  <si>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</si>
  <si>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</si>
  <si>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</si>
  <si>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</si>
  <si>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</si>
  <si>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</si>
  <si>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</si>
  <si>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</si>
  <si>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</si>
  <si>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</si>
  <si>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</si>
  <si>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</si>
  <si>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</si>
  <si>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</si>
  <si>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</si>
  <si>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</si>
  <si>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</si>
  <si>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</si>
  <si>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</si>
  <si>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</si>
  <si>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</si>
  <si>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</si>
  <si>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</si>
  <si>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</si>
  <si>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</si>
  <si>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</si>
  <si>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</si>
  <si>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</si>
  <si>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</si>
  <si>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</si>
  <si>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</si>
  <si>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</si>
  <si>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</si>
  <si>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</si>
  <si>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</si>
  <si>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</si>
  <si>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</si>
  <si>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</si>
  <si>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</si>
  <si>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</si>
  <si>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</si>
  <si>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</si>
  <si>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</si>
  <si>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</si>
  <si>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</si>
  <si>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</si>
  <si>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</si>
  <si>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</si>
  <si>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</si>
  <si>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</si>
  <si>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</si>
  <si>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</si>
  <si>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</si>
  <si>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</si>
  <si>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</si>
  <si>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</si>
  <si>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</si>
  <si>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</si>
  <si>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</si>
  <si>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</si>
  <si>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</si>
  <si>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</si>
  <si>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</si>
  <si>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</si>
  <si>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</si>
  <si>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</si>
  <si>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</si>
  <si>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</si>
  <si>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</si>
  <si>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</si>
  <si>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</si>
  <si>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</si>
  <si>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</si>
  <si>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</si>
  <si>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</si>
  <si>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</si>
  <si>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</si>
  <si>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</si>
  <si>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</si>
  <si>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</si>
  <si>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</si>
  <si>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</si>
  <si>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</si>
  <si>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</si>
  <si>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</si>
  <si>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</si>
  <si>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</si>
  <si>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</si>
  <si>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</si>
  <si>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</si>
  <si>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</si>
  <si>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</si>
  <si>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</si>
  <si>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</si>
  <si>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</si>
  <si>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</si>
  <si>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</si>
  <si>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</si>
  <si>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</si>
  <si>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</si>
  <si>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</si>
  <si>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</si>
  <si>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</si>
  <si>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</si>
  <si>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</si>
  <si>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</si>
  <si>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</si>
  <si>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</si>
  <si>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</si>
  <si>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</si>
  <si>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</si>
  <si>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</si>
  <si>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</si>
  <si>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</si>
  <si>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</si>
  <si>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</si>
  <si>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</si>
  <si>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</si>
  <si>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</si>
  <si>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</si>
  <si>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</si>
  <si>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</si>
  <si>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</si>
  <si>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</si>
  <si>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</si>
  <si>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</si>
  <si>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</si>
  <si>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</si>
  <si>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</si>
  <si>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</si>
  <si>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</si>
  <si>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</si>
  <si>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</si>
  <si>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</si>
  <si>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</si>
  <si>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</si>
  <si>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</si>
  <si>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</si>
  <si>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</si>
  <si>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</si>
  <si>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</si>
  <si>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</si>
  <si>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</si>
  <si>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</si>
  <si>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</si>
  <si>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</si>
  <si>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</si>
  <si>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</si>
  <si>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</si>
  <si>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</si>
  <si>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</si>
  <si>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</si>
  <si>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</si>
  <si>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</si>
  <si>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</si>
  <si>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</si>
  <si>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</si>
  <si>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</si>
  <si>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</si>
  <si>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</si>
  <si>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</si>
  <si>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</si>
  <si>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</si>
  <si>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</si>
  <si>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</si>
  <si>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</si>
  <si>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</si>
  <si>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</si>
  <si>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</si>
  <si>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</si>
  <si>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</si>
  <si>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</si>
  <si>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</si>
  <si>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</si>
  <si>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</si>
  <si>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</si>
  <si>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</si>
  <si>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</si>
  <si>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</si>
  <si>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</si>
  <si>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</si>
  <si>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</si>
  <si>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</si>
  <si>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</si>
  <si>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</si>
  <si>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</si>
  <si>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</si>
  <si>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</si>
  <si>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</si>
  <si>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</si>
  <si>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</si>
  <si>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</si>
  <si>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</si>
  <si>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</si>
  <si>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</si>
  <si>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</si>
  <si>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</si>
  <si>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</si>
  <si>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</si>
  <si>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</si>
  <si>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</si>
  <si>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</si>
  <si>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</si>
  <si>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</si>
  <si>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</si>
  <si>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</si>
  <si>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</si>
  <si>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</si>
  <si>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</si>
  <si>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</si>
  <si>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</si>
  <si>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</si>
  <si>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</si>
  <si>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</si>
  <si>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</si>
  <si>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</si>
  <si>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</si>
  <si>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</si>
  <si>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</si>
  <si>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</si>
  <si>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</si>
  <si>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</si>
  <si>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</si>
  <si>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</si>
  <si>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</si>
  <si>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</si>
  <si>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</si>
  <si>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</si>
  <si>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</si>
  <si>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</si>
  <si>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</si>
  <si>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</si>
  <si>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</si>
  <si>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</si>
  <si>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</si>
  <si>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</si>
  <si>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</si>
  <si>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</si>
  <si>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</si>
  <si>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</si>
  <si>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</si>
  <si>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</si>
  <si>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</si>
  <si>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</si>
  <si>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</si>
  <si>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</si>
  <si>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</si>
  <si>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</si>
  <si>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</si>
  <si>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</si>
  <si>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</si>
  <si>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</si>
  <si>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</si>
  <si>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</si>
  <si>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</si>
  <si>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</si>
  <si>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</si>
  <si>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</si>
  <si>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</si>
  <si>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</si>
  <si>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</si>
  <si>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</si>
  <si>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</si>
  <si>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</si>
  <si>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</si>
  <si>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</si>
  <si>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</si>
  <si>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</si>
  <si>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</si>
  <si>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</si>
  <si>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</si>
  <si>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</si>
  <si>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</si>
  <si>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</si>
  <si>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</si>
  <si>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</si>
  <si>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</si>
  <si>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</si>
  <si>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</si>
  <si>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</si>
  <si>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</si>
  <si>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</si>
  <si>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</si>
  <si>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</si>
  <si>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</si>
  <si>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</si>
  <si>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</si>
  <si>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</si>
  <si>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</si>
  <si>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</si>
  <si>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</si>
  <si>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</si>
  <si>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</si>
  <si>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</si>
  <si>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</si>
  <si>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</si>
  <si>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</si>
  <si>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</si>
  <si>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</si>
  <si>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</si>
  <si>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</si>
  <si>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</si>
  <si>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</si>
  <si>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</si>
  <si>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</si>
  <si>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</si>
  <si>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</si>
  <si>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</si>
  <si>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</si>
  <si>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</si>
  <si>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</si>
  <si>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</si>
  <si>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</si>
  <si>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</si>
  <si>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</si>
  <si>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</si>
  <si>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</si>
  <si>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</si>
  <si>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</si>
  <si>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</si>
  <si>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</si>
  <si>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</si>
  <si>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</si>
  <si>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</si>
  <si>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</si>
  <si>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</si>
  <si>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</si>
  <si>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</si>
  <si>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</si>
  <si>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</si>
  <si>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</si>
  <si>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</si>
  <si>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</si>
  <si>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</si>
  <si>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</si>
  <si>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</si>
  <si>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</si>
  <si>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</si>
  <si>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</si>
  <si>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</si>
  <si>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</si>
  <si>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</si>
  <si>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</si>
  <si>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</si>
  <si>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</si>
  <si>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</si>
  <si>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</si>
  <si>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</si>
  <si>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</si>
  <si>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</si>
  <si>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</si>
  <si>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</si>
  <si>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</si>
  <si>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</si>
  <si>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</si>
  <si>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</si>
  <si>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</si>
  <si>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</si>
  <si>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</si>
  <si>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</si>
  <si>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</si>
  <si>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</si>
  <si>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</si>
  <si>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</si>
  <si>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</si>
  <si>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</si>
  <si>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</si>
  <si>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</si>
  <si>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</si>
  <si>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</si>
  <si>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</si>
  <si>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</si>
  <si>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</si>
  <si>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</si>
  <si>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</si>
  <si>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</si>
  <si>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</si>
  <si>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</si>
  <si>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</si>
  <si>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</si>
  <si>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</si>
  <si>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</si>
  <si>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</si>
  <si>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</si>
  <si>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</si>
  <si>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</si>
  <si>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</si>
  <si>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</si>
  <si>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</si>
  <si>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</si>
  <si>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</si>
  <si>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</si>
  <si>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</si>
  <si>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</si>
  <si>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</si>
  <si>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</si>
  <si>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</si>
  <si>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</si>
  <si>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</si>
  <si>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</si>
  <si>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</si>
  <si>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</si>
  <si>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</si>
  <si>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</si>
  <si>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</si>
  <si>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</si>
  <si>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</si>
  <si>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</si>
  <si>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</si>
  <si>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</si>
  <si>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</si>
  <si>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</si>
  <si>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</si>
  <si>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</si>
  <si>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</si>
  <si>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</si>
  <si>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</si>
  <si>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</si>
  <si>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</si>
  <si>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</si>
  <si>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</si>
  <si>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</si>
  <si>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</si>
  <si>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</si>
  <si>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</si>
  <si>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</si>
  <si>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</si>
  <si>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</si>
  <si>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</si>
  <si>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</si>
  <si>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</si>
  <si>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</si>
  <si>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</si>
  <si>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</si>
  <si>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</si>
  <si>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</si>
  <si>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</si>
  <si>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</si>
  <si>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</si>
  <si>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</si>
  <si>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</si>
  <si>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</si>
  <si>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</si>
  <si>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</si>
  <si>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</si>
  <si>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</si>
  <si>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</si>
  <si>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</si>
  <si>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</si>
  <si>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</si>
  <si>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</si>
  <si>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</si>
  <si>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</si>
  <si>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</si>
  <si>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</si>
  <si>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</si>
  <si>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</si>
  <si>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</si>
  <si>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</si>
  <si>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</si>
  <si>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</si>
  <si>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</si>
  <si>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</si>
  <si>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</si>
  <si>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</si>
  <si>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</si>
  <si>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</si>
  <si>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</si>
  <si>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</si>
  <si>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</si>
  <si>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</si>
  <si>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</si>
  <si>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</si>
  <si>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</si>
  <si>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</si>
  <si>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</si>
  <si>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</si>
  <si>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</si>
  <si>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</si>
  <si>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</si>
  <si>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</si>
  <si>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</si>
  <si>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</si>
  <si>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</si>
  <si>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</si>
  <si>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</si>
  <si>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</si>
  <si>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</si>
  <si>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</si>
  <si>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</si>
  <si>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</si>
  <si>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</si>
  <si>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</si>
  <si>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</si>
  <si>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</si>
  <si>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</si>
  <si>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</si>
  <si>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</si>
  <si>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</si>
  <si>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</si>
  <si>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</si>
  <si>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</si>
  <si>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</si>
  <si>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</si>
  <si>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</si>
  <si>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</si>
  <si>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</si>
  <si>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</si>
  <si>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</si>
  <si>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</si>
  <si>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</si>
  <si>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</si>
  <si>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</si>
  <si>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</si>
  <si>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</si>
  <si>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</si>
  <si>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</si>
  <si>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</si>
  <si>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</si>
  <si>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</si>
  <si>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</si>
  <si>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</si>
  <si>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</si>
  <si>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</si>
  <si>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</si>
  <si>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</si>
  <si>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</si>
  <si>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</si>
  <si>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</si>
  <si>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</si>
  <si>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</si>
  <si>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</si>
  <si>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</si>
  <si>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</si>
  <si>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</si>
  <si>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</si>
  <si>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</si>
  <si>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</si>
  <si>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</si>
  <si>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</si>
  <si>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</si>
  <si>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</si>
  <si>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</si>
  <si>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</si>
  <si>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</si>
  <si>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</si>
  <si>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</si>
  <si>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</si>
  <si>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</si>
  <si>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</si>
  <si>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</si>
  <si>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</si>
  <si>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</si>
  <si>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</si>
  <si>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</si>
  <si>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</si>
  <si>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</si>
  <si>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</si>
  <si>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</si>
  <si>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</si>
  <si>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</si>
  <si>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</si>
  <si>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</si>
  <si>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</si>
  <si>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</si>
  <si>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</si>
  <si>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</si>
  <si>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</si>
  <si>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</si>
  <si>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</si>
  <si>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</si>
  <si>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</si>
  <si>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</si>
  <si>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</si>
  <si>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</si>
  <si>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</si>
  <si>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</si>
  <si>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</si>
  <si>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</si>
  <si>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</si>
  <si>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</si>
  <si>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</si>
  <si>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</si>
  <si>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</si>
  <si>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</si>
  <si>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</si>
  <si>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</si>
  <si>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</si>
  <si>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</si>
  <si>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</si>
  <si>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</si>
  <si>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</si>
  <si>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</si>
  <si>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</si>
  <si>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</si>
  <si>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</si>
  <si>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</si>
  <si>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</si>
  <si>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</si>
  <si>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</si>
  <si>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</si>
  <si>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</si>
  <si>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</si>
  <si>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</si>
  <si>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</si>
  <si>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</si>
  <si>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</si>
  <si>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</si>
  <si>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</si>
  <si>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</si>
  <si>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</si>
  <si>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</si>
  <si>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</si>
  <si>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</si>
  <si>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</si>
  <si>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</si>
  <si>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</si>
  <si>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</si>
  <si>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</si>
  <si>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</si>
  <si>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</si>
  <si>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</si>
  <si>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</si>
  <si>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</si>
  <si>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</si>
  <si>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</si>
  <si>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</si>
  <si>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</si>
  <si>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</si>
  <si>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</si>
  <si>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</si>
  <si>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</si>
  <si>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</si>
  <si>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</si>
  <si>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</si>
  <si>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</si>
  <si>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</si>
  <si>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</si>
  <si>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</si>
  <si>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</si>
  <si>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</si>
  <si>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</si>
  <si>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</si>
  <si>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</si>
  <si>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</si>
  <si>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</si>
  <si>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</si>
  <si>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</si>
  <si>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</si>
  <si>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</si>
  <si>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</si>
  <si>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</si>
  <si>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</si>
  <si>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</si>
  <si>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</si>
  <si>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</si>
  <si>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</si>
  <si>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</si>
  <si>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</si>
  <si>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</si>
  <si>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</si>
  <si>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</si>
  <si>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</si>
  <si>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</si>
  <si>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</si>
  <si>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</si>
  <si>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</si>
  <si>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</si>
  <si>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</si>
  <si>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</si>
  <si>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</si>
  <si>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</si>
  <si>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</si>
  <si>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</si>
  <si>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</si>
  <si>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</si>
  <si>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</si>
  <si>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</si>
  <si>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</si>
  <si>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</si>
  <si>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</si>
  <si>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</si>
  <si>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</si>
  <si>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</si>
  <si>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</si>
  <si>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</si>
  <si>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</si>
  <si>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</si>
  <si>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</si>
  <si>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</si>
  <si>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</si>
  <si>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</si>
  <si>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</si>
  <si>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</si>
  <si>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</si>
  <si>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</si>
  <si>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</si>
  <si>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</si>
  <si>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</si>
  <si>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</si>
  <si>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</si>
  <si>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</si>
  <si>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</si>
  <si>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</si>
  <si>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</si>
  <si>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</si>
  <si>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</si>
  <si>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</si>
  <si>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</si>
  <si>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</si>
  <si>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</si>
  <si>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</si>
  <si>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</si>
  <si>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</si>
  <si>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</si>
  <si>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</si>
  <si>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</si>
  <si>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</si>
  <si>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</si>
  <si>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</si>
  <si>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</si>
  <si>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</si>
  <si>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</si>
  <si>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</si>
  <si>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</si>
  <si>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</si>
  <si>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</si>
  <si>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</si>
  <si>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</si>
  <si>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</si>
  <si>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</si>
  <si>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</si>
  <si>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</si>
  <si>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</si>
  <si>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</si>
  <si>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</si>
  <si>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</si>
  <si>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</si>
  <si>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</si>
  <si>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</si>
  <si>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</si>
  <si>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</si>
  <si>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</si>
  <si>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</si>
  <si>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</si>
  <si>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</si>
  <si>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</si>
  <si>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</si>
  <si>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</si>
  <si>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</si>
  <si>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</si>
  <si>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</si>
  <si>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</si>
  <si>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</si>
  <si>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</si>
  <si>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</si>
  <si>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</si>
  <si>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</si>
  <si>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</si>
  <si>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</si>
  <si>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</si>
  <si>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</si>
  <si>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</si>
  <si>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</si>
  <si>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</si>
  <si>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</si>
  <si>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</si>
  <si>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</si>
  <si>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</si>
  <si>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</si>
  <si>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</si>
  <si>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</si>
  <si>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</si>
  <si>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</si>
  <si>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</si>
  <si>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</si>
  <si>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</si>
  <si>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</si>
  <si>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</si>
  <si>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</si>
  <si>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</si>
  <si>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</si>
  <si>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</si>
  <si>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</si>
  <si>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</si>
  <si>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</si>
  <si>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</si>
  <si>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</si>
  <si>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</si>
  <si>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</si>
  <si>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</si>
  <si>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</si>
  <si>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</si>
  <si>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</si>
  <si>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</si>
  <si>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</si>
  <si>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</si>
  <si>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</si>
  <si>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</si>
  <si>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</si>
  <si>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</si>
  <si>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</si>
  <si>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</si>
  <si>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</si>
  <si>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</si>
  <si>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</si>
  <si>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</si>
  <si>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</si>
  <si>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</si>
  <si>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</si>
  <si>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</si>
  <si>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</si>
  <si>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</si>
  <si>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</si>
  <si>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</si>
  <si>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</si>
  <si>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</si>
  <si>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</si>
  <si>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</si>
  <si>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</si>
  <si>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</si>
  <si>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</si>
  <si>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</si>
  <si>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</si>
  <si>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</si>
  <si>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</si>
  <si>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</si>
  <si>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</si>
  <si>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</si>
  <si>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</si>
  <si>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</si>
  <si>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</si>
  <si>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</si>
  <si>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</si>
  <si>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</si>
  <si>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</si>
  <si>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</si>
  <si>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</si>
  <si>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</si>
  <si>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</si>
  <si>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</si>
  <si>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</si>
  <si>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</si>
  <si>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</si>
  <si>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</si>
  <si>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</si>
  <si>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</si>
  <si>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</si>
  <si>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</si>
  <si>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</si>
  <si>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</si>
  <si>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</si>
  <si>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</si>
  <si>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</si>
  <si>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</si>
  <si>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</si>
  <si>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</si>
  <si>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</si>
  <si>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</si>
  <si>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</si>
  <si>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</si>
  <si>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</si>
  <si>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</si>
  <si>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</si>
  <si>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</si>
  <si>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</si>
  <si>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</si>
  <si>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</si>
  <si>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</si>
  <si>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</si>
  <si>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</si>
  <si>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</si>
  <si>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</si>
  <si>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</si>
  <si>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</si>
  <si>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</si>
  <si>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</si>
  <si>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</si>
  <si>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</si>
  <si>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</si>
  <si>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</si>
  <si>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</si>
  <si>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</si>
  <si>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</si>
  <si>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</si>
  <si>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</si>
  <si>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</si>
  <si>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</si>
  <si>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</si>
  <si>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</si>
  <si>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</si>
  <si>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</si>
  <si>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</si>
  <si>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</si>
  <si>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</si>
  <si>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</si>
  <si>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</si>
  <si>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</si>
  <si>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</si>
  <si>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</si>
  <si>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</si>
  <si>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</si>
  <si>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</si>
  <si>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</si>
  <si>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</si>
  <si>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</si>
  <si>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</si>
  <si>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</si>
  <si>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</si>
  <si>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</si>
  <si>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</si>
  <si>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</si>
  <si>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</si>
  <si>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</si>
  <si>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</si>
  <si>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</si>
  <si>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</si>
  <si>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</si>
  <si>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</si>
  <si>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</si>
  <si>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</si>
  <si>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</si>
  <si>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</si>
  <si>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</si>
  <si>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</si>
  <si>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</si>
  <si>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</si>
  <si>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</si>
  <si>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</si>
  <si>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</si>
  <si>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</si>
  <si>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</si>
  <si>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</si>
  <si>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</si>
  <si>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</si>
  <si>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</si>
  <si>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</si>
  <si>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</si>
  <si>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</si>
  <si>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</si>
  <si>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</si>
  <si>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</si>
  <si>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</si>
  <si>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</si>
  <si>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</si>
  <si>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</si>
  <si>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</si>
  <si>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</si>
  <si>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</si>
  <si>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</si>
  <si>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</si>
  <si>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</si>
  <si>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</si>
  <si>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</si>
  <si>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</si>
  <si>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</si>
  <si>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</si>
  <si>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</si>
  <si>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</si>
  <si>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</si>
  <si>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</si>
  <si>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</si>
  <si>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</si>
  <si>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</si>
  <si>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</si>
  <si>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</si>
  <si>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</si>
  <si>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</si>
  <si>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</si>
  <si>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</si>
  <si>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</si>
  <si>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</si>
  <si>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</si>
  <si>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</si>
  <si>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</si>
  <si>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</si>
  <si>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</si>
  <si>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</si>
  <si>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</si>
  <si>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</si>
  <si>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</si>
  <si>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</si>
  <si>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</si>
  <si>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</si>
  <si>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</si>
  <si>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</si>
  <si>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</si>
  <si>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</si>
  <si>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</si>
  <si>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</si>
  <si>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</si>
  <si>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</si>
  <si>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</si>
  <si>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</si>
  <si>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</si>
  <si>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</si>
  <si>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</si>
  <si>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</si>
  <si>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</si>
  <si>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</si>
  <si>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</si>
  <si>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</si>
  <si>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</si>
  <si>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</si>
  <si>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</si>
  <si>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</si>
  <si>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</si>
  <si>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</si>
  <si>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</si>
  <si>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</si>
  <si>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</si>
  <si>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</si>
  <si>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</si>
  <si>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</si>
  <si>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</si>
  <si>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</si>
  <si>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</si>
  <si>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</si>
  <si>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</si>
  <si>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</si>
  <si>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</si>
  <si>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</si>
  <si>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</si>
  <si>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</si>
  <si>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</si>
  <si>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</si>
  <si>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</si>
  <si>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</si>
  <si>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</si>
  <si>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</si>
  <si>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</si>
  <si>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</si>
  <si>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</si>
  <si>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</si>
  <si>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</si>
  <si>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</si>
  <si>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</si>
  <si>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</si>
  <si>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</si>
  <si>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</si>
  <si>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</si>
  <si>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</si>
  <si>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</si>
  <si>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</si>
  <si>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</si>
  <si>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</si>
  <si>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</si>
  <si>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</si>
  <si>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</si>
  <si>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</si>
  <si>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</si>
  <si>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</si>
  <si>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</si>
  <si>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</si>
  <si>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</si>
  <si>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</si>
  <si>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</si>
  <si>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</si>
  <si>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</si>
  <si>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</si>
  <si>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</si>
  <si>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</si>
  <si>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</si>
  <si>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</si>
  <si>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</si>
  <si>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</si>
  <si>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</si>
  <si>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</si>
  <si>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</si>
  <si>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</si>
  <si>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</si>
  <si>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</si>
  <si>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</si>
  <si>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</si>
  <si>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</si>
  <si>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</si>
  <si>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</si>
  <si>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</si>
  <si>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</si>
  <si>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</si>
  <si>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</si>
  <si>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</si>
  <si>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</si>
  <si>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</si>
  <si>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</si>
  <si>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</si>
  <si>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</si>
  <si>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</si>
  <si>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</si>
  <si>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</si>
  <si>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</si>
  <si>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</si>
  <si>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</si>
  <si>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</si>
  <si>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</si>
  <si>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</si>
  <si>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</si>
  <si>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</si>
  <si>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</si>
  <si>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</si>
  <si>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</si>
  <si>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</si>
  <si>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</si>
  <si>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</si>
  <si>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</si>
  <si>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</si>
  <si>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</si>
  <si>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</si>
  <si>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</si>
  <si>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</si>
  <si>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</si>
  <si>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</si>
  <si>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</si>
  <si>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</si>
  <si>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</si>
  <si>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</si>
  <si>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</si>
  <si>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</si>
  <si>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</si>
  <si>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</si>
  <si>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</si>
  <si>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</si>
  <si>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</si>
  <si>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</si>
  <si>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</si>
  <si>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</si>
  <si>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</si>
  <si>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</si>
  <si>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</si>
  <si>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</si>
  <si>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</si>
  <si>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</si>
  <si>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</si>
  <si>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</si>
  <si>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</si>
  <si>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</si>
  <si>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</si>
  <si>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</si>
  <si>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</si>
  <si>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</si>
  <si>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</si>
  <si>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</si>
  <si>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</si>
  <si>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</si>
  <si>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</si>
  <si>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</si>
  <si>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</si>
  <si>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</si>
  <si>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</si>
  <si>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</si>
  <si>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</si>
  <si>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</si>
  <si>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</si>
  <si>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</si>
  <si>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</si>
  <si>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</si>
  <si>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</si>
  <si>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</si>
  <si>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</si>
  <si>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</si>
  <si>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</si>
  <si>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</si>
  <si>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</si>
  <si>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</si>
  <si>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</si>
  <si>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</si>
  <si>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</si>
  <si>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</si>
  <si>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</si>
  <si>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</si>
  <si>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</si>
  <si>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</si>
  <si>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</si>
  <si>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</si>
  <si>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</si>
  <si>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</si>
  <si>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</si>
  <si>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</si>
  <si>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</si>
  <si>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</si>
  <si>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</si>
  <si>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</si>
  <si>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</si>
  <si>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</si>
  <si>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</si>
  <si>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</si>
  <si>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</si>
  <si>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</si>
  <si>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</si>
  <si>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</si>
  <si>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</si>
  <si>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</si>
  <si>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</si>
  <si>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</si>
  <si>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</si>
  <si>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</si>
  <si>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</si>
  <si>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</si>
  <si>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</si>
  <si>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</si>
  <si>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</si>
  <si>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</si>
  <si>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</si>
  <si>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</si>
  <si>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</si>
  <si>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</si>
  <si>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</si>
  <si>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</si>
  <si>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</si>
  <si>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</si>
  <si>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</si>
  <si>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</si>
  <si>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</si>
  <si>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</si>
  <si>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</si>
  <si>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</si>
  <si>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</si>
  <si>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</si>
  <si>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</si>
  <si>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</si>
  <si>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</si>
  <si>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</si>
  <si>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</si>
  <si>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</si>
  <si>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</si>
  <si>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</si>
  <si>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</si>
  <si>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</si>
  <si>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</si>
  <si>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</si>
  <si>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</si>
  <si>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</si>
  <si>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</si>
  <si>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</si>
  <si>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</si>
  <si>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</si>
  <si>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</si>
  <si>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</si>
  <si>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</si>
  <si>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</si>
  <si>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</si>
  <si>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</si>
  <si>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</si>
  <si>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</si>
  <si>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</si>
  <si>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</si>
  <si>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</si>
  <si>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</si>
  <si>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</si>
  <si>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</si>
  <si>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</si>
  <si>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</si>
  <si>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</si>
  <si>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</si>
  <si>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</si>
  <si>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</si>
  <si>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</si>
  <si>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</si>
  <si>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</si>
  <si>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</si>
  <si>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</si>
  <si>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</si>
  <si>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</si>
  <si>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</si>
  <si>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</si>
  <si>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</si>
  <si>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</si>
  <si>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</si>
  <si>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</si>
  <si>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</si>
  <si>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</si>
  <si>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</si>
  <si>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</si>
  <si>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</si>
  <si>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</si>
  <si>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</si>
  <si>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</si>
  <si>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</si>
  <si>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</si>
  <si>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</si>
  <si>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</si>
  <si>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</si>
  <si>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</si>
  <si>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</si>
  <si>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</si>
  <si>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</si>
  <si>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</si>
  <si>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</si>
  <si>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</si>
  <si>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</si>
  <si>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</si>
  <si>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</si>
  <si>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</si>
  <si>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</si>
  <si>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</si>
  <si>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</si>
  <si>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</si>
  <si>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</si>
  <si>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</si>
  <si>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</si>
  <si>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</si>
  <si>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</si>
  <si>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</si>
  <si>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</si>
  <si>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</si>
  <si>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</si>
  <si>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</si>
  <si>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</si>
  <si>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</si>
  <si>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</si>
  <si>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</si>
  <si>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</si>
  <si>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</si>
  <si>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</si>
  <si>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</si>
  <si>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</si>
  <si>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</si>
  <si>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</si>
  <si>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</si>
  <si>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</si>
  <si>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</si>
  <si>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</si>
  <si>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</si>
  <si>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</si>
  <si>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</si>
  <si>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</si>
  <si>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</si>
  <si>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</si>
  <si>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</si>
  <si>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</si>
  <si>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</si>
  <si>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</si>
  <si>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</si>
  <si>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</si>
  <si>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</si>
  <si>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</si>
  <si>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</si>
  <si>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</si>
  <si>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</si>
  <si>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</si>
  <si>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</si>
  <si>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</si>
  <si>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</si>
  <si>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</si>
  <si>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</si>
  <si>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</si>
  <si>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</si>
  <si>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</si>
  <si>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</si>
  <si>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</si>
  <si>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</si>
  <si>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</si>
  <si>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</si>
  <si>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</si>
  <si>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</si>
  <si>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</si>
  <si>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</si>
  <si>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</si>
  <si>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</si>
  <si>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</si>
  <si>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</si>
  <si>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</si>
  <si>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</si>
  <si>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</si>
  <si>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</si>
  <si>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</si>
  <si>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</si>
  <si>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</si>
  <si>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</si>
  <si>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</si>
  <si>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</si>
  <si>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</si>
  <si>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</si>
  <si>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</si>
  <si>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</si>
  <si>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</si>
  <si>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</si>
  <si>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</si>
  <si>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</si>
  <si>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</si>
  <si>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</si>
  <si>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</si>
  <si>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</si>
  <si>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</si>
  <si>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</si>
  <si>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</si>
  <si>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</si>
  <si>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</si>
  <si>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</si>
  <si>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</si>
  <si>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</si>
  <si>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</si>
  <si>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</si>
  <si>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</si>
  <si>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</si>
  <si>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</si>
  <si>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</si>
  <si>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</si>
  <si>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</si>
  <si>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</si>
  <si>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</si>
  <si>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</si>
  <si>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</si>
  <si>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</si>
  <si>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</si>
  <si>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</si>
  <si>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</si>
  <si>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</si>
  <si>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</si>
  <si>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</si>
  <si>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</si>
  <si>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</si>
  <si>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</si>
  <si>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</si>
  <si>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</si>
  <si>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</si>
  <si>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</si>
  <si>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</si>
  <si>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</si>
  <si>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</si>
  <si>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</si>
  <si>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</si>
  <si>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</si>
  <si>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</si>
  <si>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</si>
  <si>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</si>
  <si>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</si>
  <si>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</si>
  <si>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</si>
  <si>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</si>
  <si>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</si>
  <si>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</si>
  <si>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</si>
  <si>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</si>
  <si>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</si>
  <si>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</si>
  <si>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</si>
  <si>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</si>
  <si>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</si>
  <si>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</si>
  <si>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</si>
  <si>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</si>
  <si>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</si>
  <si>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</si>
  <si>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</si>
  <si>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</si>
  <si>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</si>
  <si>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</si>
  <si>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</si>
  <si>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</si>
  <si>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</si>
  <si>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</si>
  <si>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</si>
  <si>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</si>
  <si>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</si>
  <si>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</si>
  <si>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</si>
  <si>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</si>
  <si>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</si>
  <si>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</si>
  <si>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</si>
  <si>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</si>
  <si>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</si>
  <si>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</si>
  <si>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</si>
  <si>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</si>
  <si>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</si>
  <si>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</si>
  <si>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</si>
  <si>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</si>
  <si>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</si>
  <si>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</si>
  <si>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</si>
  <si>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</si>
  <si>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</si>
  <si>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</si>
  <si>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</si>
  <si>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</si>
  <si>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</si>
  <si>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</si>
  <si>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</si>
  <si>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</si>
  <si>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</si>
  <si>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</si>
  <si>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</si>
  <si>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</si>
  <si>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</si>
  <si>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</si>
  <si>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</si>
  <si>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</si>
  <si>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</si>
  <si>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</si>
  <si>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</si>
  <si>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</si>
  <si>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</si>
  <si>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</si>
  <si>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</si>
  <si>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</si>
  <si>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</si>
  <si>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</si>
  <si>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</si>
  <si>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</si>
  <si>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</si>
  <si>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</si>
  <si>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</si>
  <si>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</si>
  <si>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</si>
  <si>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</si>
  <si>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</si>
  <si>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</si>
  <si>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</si>
  <si>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</si>
  <si>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</si>
  <si>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</si>
  <si>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</si>
  <si>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</si>
  <si>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</si>
  <si>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</si>
  <si>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</si>
  <si>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</si>
  <si>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</si>
  <si>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</si>
  <si>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</si>
  <si>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</si>
  <si>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</si>
  <si>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</si>
  <si>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</si>
  <si>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</si>
  <si>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</si>
  <si>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</si>
  <si>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</si>
  <si>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</si>
  <si>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</si>
  <si>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</si>
  <si>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</si>
  <si>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</si>
  <si>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</si>
  <si>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</si>
  <si>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</si>
  <si>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</si>
  <si>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</si>
  <si>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</si>
  <si>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</si>
  <si>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</si>
  <si>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</si>
  <si>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</si>
  <si>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</si>
  <si>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</si>
  <si>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</si>
  <si>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</si>
  <si>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</si>
  <si>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</si>
  <si>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</si>
  <si>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</si>
  <si>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</si>
  <si>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</si>
  <si>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</si>
  <si>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</si>
  <si>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</si>
  <si>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</si>
  <si>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</si>
  <si>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</si>
  <si>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</si>
  <si>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</si>
  <si>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</si>
  <si>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</si>
  <si>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</si>
  <si>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</si>
  <si>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</si>
  <si>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</si>
  <si>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</si>
  <si>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</si>
  <si>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</si>
  <si>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</si>
  <si>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</si>
  <si>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</si>
  <si>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</si>
  <si>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</si>
  <si>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</si>
  <si>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</si>
  <si>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</si>
  <si>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</si>
  <si>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</si>
  <si>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</si>
  <si>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</si>
  <si>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</si>
  <si>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</si>
  <si>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</si>
  <si>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</si>
  <si>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</si>
  <si>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</si>
  <si>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</si>
  <si>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</si>
  <si>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</si>
  <si>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</si>
  <si>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</si>
  <si>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</si>
  <si>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</si>
  <si>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</si>
  <si>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</si>
  <si>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</si>
  <si>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</si>
  <si>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</si>
  <si>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</si>
  <si>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</si>
  <si>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</si>
  <si>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</si>
  <si>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</si>
  <si>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</si>
  <si>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</si>
  <si>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</si>
  <si>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</si>
  <si>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</si>
  <si>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</si>
  <si>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</si>
  <si>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</si>
  <si>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</si>
  <si>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</si>
  <si>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</si>
  <si>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</si>
  <si>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</si>
  <si>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</si>
  <si>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</si>
  <si>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</si>
  <si>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</si>
  <si>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</si>
  <si>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</si>
  <si>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</si>
  <si>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</si>
  <si>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</si>
  <si>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</si>
  <si>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</si>
  <si>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</si>
  <si>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</si>
  <si>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</si>
  <si>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</si>
  <si>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</si>
  <si>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</si>
  <si>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</si>
  <si>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</si>
  <si>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</si>
  <si>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</si>
  <si>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</si>
  <si>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</si>
  <si>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</si>
  <si>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</si>
  <si>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</si>
  <si>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</si>
  <si>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</si>
  <si>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</si>
  <si>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</si>
  <si>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</si>
  <si>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</si>
  <si>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</si>
  <si>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</si>
  <si>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</si>
  <si>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</si>
  <si>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</si>
  <si>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</si>
  <si>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</si>
  <si>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</si>
  <si>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</si>
  <si>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</si>
  <si>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</si>
  <si>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</si>
  <si>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</si>
  <si>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</si>
  <si>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</si>
  <si>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</si>
  <si>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</si>
  <si>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</si>
  <si>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</si>
  <si>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</si>
  <si>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</si>
  <si>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</si>
  <si>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</si>
  <si>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</si>
  <si>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</si>
  <si>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</si>
  <si>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</si>
  <si>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</si>
  <si>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</si>
  <si>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</si>
  <si>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</si>
  <si>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</si>
  <si>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</si>
  <si>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</si>
  <si>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</si>
  <si>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</si>
  <si>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</si>
  <si>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</si>
  <si>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</si>
  <si>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</si>
  <si>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</si>
  <si>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</si>
  <si>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</si>
  <si>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</si>
  <si>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</si>
  <si>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</si>
  <si>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</si>
  <si>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</si>
  <si>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</si>
  <si>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</si>
  <si>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</si>
  <si>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</si>
  <si>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</si>
  <si>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</si>
  <si>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</si>
  <si>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</si>
  <si>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</si>
  <si>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</si>
  <si>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</si>
  <si>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</si>
  <si>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</si>
  <si>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</si>
  <si>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</si>
  <si>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</si>
  <si>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</si>
  <si>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</si>
  <si>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</si>
  <si>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</si>
  <si>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</si>
  <si>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</si>
  <si>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</si>
  <si>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</si>
  <si>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</si>
  <si>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</si>
  <si>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</si>
  <si>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</si>
  <si>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</si>
  <si>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</si>
  <si>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</si>
  <si>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</si>
  <si>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</si>
  <si>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</si>
  <si>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</si>
  <si>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</si>
  <si>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</si>
  <si>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</si>
  <si>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</si>
  <si>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</si>
  <si>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</si>
  <si>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</si>
  <si>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</si>
  <si>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</si>
  <si>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</si>
  <si>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</si>
  <si>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</si>
  <si>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</si>
  <si>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</si>
  <si>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</si>
  <si>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</si>
  <si>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</si>
  <si>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</si>
  <si>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</si>
  <si>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</si>
  <si>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</si>
  <si>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</si>
  <si>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</si>
  <si>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</si>
  <si>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</si>
  <si>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</si>
  <si>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</si>
  <si>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</si>
  <si>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</si>
  <si>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</si>
  <si>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</si>
  <si>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</si>
  <si>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</si>
  <si>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</si>
  <si>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</si>
  <si>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</si>
  <si>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</si>
  <si>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</si>
  <si>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</si>
  <si>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</si>
  <si>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</si>
  <si>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</si>
  <si>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</si>
  <si>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</si>
  <si>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</si>
  <si>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</si>
  <si>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</si>
  <si>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</si>
  <si>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</si>
  <si>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</si>
  <si>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</si>
  <si>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</si>
  <si>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</si>
  <si>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</si>
  <si>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</si>
  <si>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</si>
  <si>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</si>
  <si>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</si>
  <si>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</si>
  <si>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</si>
  <si>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</si>
  <si>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</si>
  <si>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</si>
  <si>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</si>
  <si>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</si>
  <si>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</si>
  <si>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</si>
  <si>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</si>
  <si>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</si>
  <si>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</si>
  <si>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</si>
  <si>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</si>
  <si>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</si>
  <si>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</si>
  <si>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</si>
  <si>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</si>
  <si>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</si>
  <si>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</si>
  <si>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</si>
  <si>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</si>
  <si>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</si>
  <si>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</si>
  <si>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</si>
  <si>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</si>
  <si>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</si>
  <si>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</si>
  <si>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</si>
  <si>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</si>
  <si>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</si>
  <si>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</si>
  <si>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</si>
  <si>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</si>
  <si>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</si>
  <si>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</si>
  <si>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</si>
  <si>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</si>
  <si>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</si>
  <si>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</si>
  <si>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</si>
  <si>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</si>
  <si>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</si>
  <si>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</si>
  <si>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</si>
  <si>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</si>
  <si>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</si>
  <si>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</si>
  <si>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</si>
  <si>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</si>
  <si>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</si>
  <si>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</si>
  <si>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</si>
  <si>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</si>
  <si>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</si>
  <si>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</si>
  <si>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</si>
  <si>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</si>
  <si>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</si>
  <si>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</si>
  <si>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</si>
  <si>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</si>
  <si>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</si>
  <si>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</si>
  <si>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</si>
  <si>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</si>
  <si>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</si>
  <si>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</si>
  <si>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</si>
  <si>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</si>
  <si>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</si>
  <si>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</si>
  <si>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</si>
  <si>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</si>
  <si>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</si>
  <si>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</si>
  <si>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</si>
  <si>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</si>
  <si>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</si>
  <si>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</si>
  <si>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</si>
  <si>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</si>
  <si>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</si>
  <si>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</si>
  <si>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</si>
  <si>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</si>
  <si>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</si>
  <si>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</si>
  <si>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</si>
  <si>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</si>
  <si>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</si>
  <si>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</si>
  <si>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</si>
  <si>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</si>
  <si>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</si>
  <si>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</si>
  <si>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</si>
  <si>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</si>
  <si>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</si>
  <si>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</si>
  <si>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</si>
  <si>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</si>
  <si>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</si>
  <si>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</si>
  <si>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</si>
  <si>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</si>
  <si>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</si>
  <si>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</si>
  <si>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</si>
  <si>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</si>
  <si>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</si>
  <si>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</si>
  <si>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</si>
  <si>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</si>
  <si>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</si>
  <si>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</si>
  <si>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</si>
  <si>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</si>
  <si>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</si>
  <si>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</si>
  <si>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</si>
  <si>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</si>
  <si>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</si>
  <si>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</si>
  <si>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</si>
  <si>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</si>
  <si>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</si>
  <si>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</si>
  <si>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</si>
  <si>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</si>
  <si>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</si>
  <si>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</si>
  <si>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</si>
  <si>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</si>
  <si>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</si>
  <si>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</si>
  <si>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</si>
  <si>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</si>
  <si>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</si>
  <si>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</si>
  <si>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</si>
  <si>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</si>
  <si>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</si>
  <si>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</si>
  <si>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</si>
  <si>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</si>
  <si>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</si>
  <si>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</si>
  <si>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</si>
  <si>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</si>
  <si>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</si>
  <si>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</si>
  <si>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</si>
  <si>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</si>
  <si>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</si>
  <si>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</si>
  <si>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</si>
  <si>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</si>
  <si>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</si>
  <si>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</si>
  <si>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</si>
  <si>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</si>
  <si>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</si>
  <si>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</si>
  <si>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</si>
  <si>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</si>
  <si>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</si>
  <si>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</si>
  <si>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</si>
  <si>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</si>
  <si>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</si>
  <si>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</si>
  <si>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</si>
  <si>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</si>
  <si>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</si>
  <si>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</si>
  <si>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</si>
  <si>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</si>
  <si>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</si>
  <si>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</si>
  <si>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</si>
  <si>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</si>
  <si>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</si>
  <si>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</si>
  <si>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</si>
  <si>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</si>
  <si>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</si>
  <si>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</si>
  <si>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</si>
  <si>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</si>
  <si>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</si>
  <si>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</si>
  <si>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</si>
  <si>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</si>
  <si>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</si>
  <si>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</si>
  <si>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</si>
  <si>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</si>
  <si>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</si>
  <si>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</si>
  <si>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</si>
  <si>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</si>
  <si>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</si>
  <si>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</si>
  <si>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</si>
  <si>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</si>
  <si>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</si>
  <si>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</si>
  <si>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</si>
  <si>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</si>
  <si>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</si>
  <si>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</si>
  <si>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</si>
  <si>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</si>
  <si>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</si>
  <si>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</si>
  <si>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</si>
  <si>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</si>
  <si>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</si>
  <si>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</si>
  <si>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</si>
  <si>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</si>
  <si>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</si>
  <si>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</si>
  <si>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</si>
  <si>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</si>
  <si>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</si>
  <si>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</si>
  <si>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</si>
  <si>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</si>
  <si>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</si>
  <si>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</si>
  <si>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</si>
  <si>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</si>
  <si>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</si>
  <si>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</si>
  <si>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</si>
  <si>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</si>
  <si>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</si>
  <si>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</si>
  <si>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</si>
  <si>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</si>
  <si>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</si>
  <si>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</si>
  <si>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</si>
  <si>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</si>
  <si>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</si>
  <si>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</si>
  <si>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</si>
  <si>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</si>
  <si>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</si>
  <si>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</si>
  <si>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</si>
  <si>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</si>
  <si>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</si>
  <si>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</si>
  <si>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</si>
  <si>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</si>
  <si>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</si>
  <si>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</si>
  <si>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</si>
  <si>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</si>
  <si>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</si>
  <si>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</si>
  <si>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</si>
  <si>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</si>
  <si>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</si>
  <si>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</si>
  <si>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</si>
  <si>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</si>
  <si>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</si>
  <si>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</si>
  <si>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</si>
  <si>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</si>
  <si>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</si>
  <si>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</si>
  <si>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</si>
  <si>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</si>
  <si>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</si>
  <si>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</si>
  <si>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</si>
  <si>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</si>
  <si>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</si>
  <si>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</si>
  <si>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</si>
  <si>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</si>
  <si>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</si>
  <si>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</si>
  <si>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</si>
  <si>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</si>
  <si>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</si>
  <si>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</si>
  <si>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</si>
  <si>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</si>
  <si>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</si>
  <si>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</si>
  <si>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</si>
  <si>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</si>
  <si>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</si>
  <si>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</si>
  <si>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</si>
  <si>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</si>
  <si>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</si>
  <si>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</si>
  <si>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</si>
  <si>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</si>
  <si>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</si>
  <si>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</si>
  <si>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</si>
  <si>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</si>
  <si>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</si>
  <si>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</si>
  <si>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</si>
  <si>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</si>
  <si>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</si>
  <si>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</si>
  <si>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</si>
  <si>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</si>
  <si>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</si>
  <si>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</si>
  <si>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</si>
  <si>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</si>
  <si>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</si>
  <si>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</si>
  <si>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</si>
  <si>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</si>
  <si>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</si>
  <si>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</si>
  <si>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</si>
  <si>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</si>
  <si>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</si>
  <si>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</si>
  <si>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</si>
  <si>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</si>
  <si>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</si>
  <si>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</si>
  <si>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</si>
  <si>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</si>
  <si>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</si>
  <si>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</si>
  <si>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</si>
  <si>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</si>
  <si>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</si>
  <si>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</si>
  <si>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</si>
  <si>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</si>
  <si>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</si>
  <si>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</si>
  <si>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</si>
  <si>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</si>
  <si>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</si>
  <si>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</si>
  <si>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</si>
  <si>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</si>
  <si>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</si>
  <si>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</si>
  <si>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</si>
  <si>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</si>
  <si>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</si>
  <si>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</si>
  <si>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</si>
  <si>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</si>
  <si>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</si>
  <si>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</si>
  <si>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</si>
  <si>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</si>
  <si>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</si>
  <si>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</si>
  <si>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</si>
  <si>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</si>
  <si>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</si>
  <si>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</si>
  <si>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</si>
  <si>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</si>
  <si>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</si>
  <si>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</si>
  <si>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</si>
  <si>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</si>
  <si>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</si>
  <si>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</si>
  <si>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</si>
  <si>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</si>
  <si>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</si>
  <si>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</si>
  <si>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</si>
  <si>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</si>
  <si>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</si>
  <si>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</si>
  <si>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</si>
  <si>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</si>
  <si>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</si>
  <si>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</si>
  <si>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</si>
  <si>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</si>
  <si>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</si>
  <si>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</si>
  <si>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</si>
  <si>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</si>
  <si>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</si>
  <si>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</si>
  <si>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</si>
  <si>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</si>
  <si>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</si>
  <si>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</si>
  <si>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</si>
  <si>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</si>
  <si>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</si>
  <si>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</si>
  <si>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</si>
  <si>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</si>
  <si>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</si>
  <si>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</si>
  <si>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</si>
  <si>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</si>
  <si>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</si>
  <si>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</si>
  <si>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</si>
  <si>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</si>
  <si>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</si>
  <si>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</si>
  <si>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</si>
  <si>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</si>
  <si>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</si>
  <si>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</si>
  <si>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</si>
  <si>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</si>
  <si>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</si>
  <si>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</si>
  <si>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</si>
  <si>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</si>
  <si>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</si>
  <si>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</si>
  <si>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</si>
  <si>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</si>
  <si>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</si>
  <si>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</si>
  <si>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</si>
  <si>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</si>
  <si>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</si>
  <si>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</si>
  <si>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</si>
  <si>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</si>
  <si>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</si>
  <si>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</si>
  <si>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</si>
  <si>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</si>
  <si>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</si>
  <si>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</si>
  <si>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</si>
  <si>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</si>
  <si>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</si>
  <si>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</si>
  <si>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</si>
  <si>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</si>
  <si>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</si>
  <si>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</si>
  <si>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</si>
  <si>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</si>
  <si>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</si>
  <si>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</si>
  <si>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</si>
  <si>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</si>
  <si>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</si>
  <si>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</si>
  <si>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</si>
  <si>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</si>
  <si>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</si>
  <si>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</si>
  <si>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</si>
  <si>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</si>
  <si>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</si>
  <si>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</si>
  <si>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</si>
  <si>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</si>
  <si>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</si>
  <si>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</si>
  <si>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</si>
  <si>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</si>
  <si>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</si>
  <si>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</si>
  <si>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</si>
  <si>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</si>
  <si>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</si>
  <si>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</si>
  <si>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</si>
  <si>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</si>
  <si>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</si>
  <si>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</si>
  <si>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</si>
  <si>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</si>
  <si>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</si>
  <si>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</si>
  <si>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</si>
  <si>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</si>
  <si>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</si>
  <si>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</si>
  <si>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</si>
  <si>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</si>
  <si>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</si>
  <si>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</si>
  <si>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</si>
  <si>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</si>
  <si>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</si>
  <si>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</si>
  <si>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</si>
  <si>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</si>
  <si>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</si>
  <si>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</si>
  <si>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</si>
  <si>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</si>
  <si>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</si>
  <si>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</si>
  <si>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</si>
  <si>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</si>
  <si>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</si>
  <si>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</si>
  <si>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</si>
  <si>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</si>
  <si>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</si>
  <si>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</si>
  <si>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</si>
  <si>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</si>
  <si>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</si>
  <si>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</si>
  <si>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</si>
  <si>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</si>
  <si>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</si>
  <si>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</si>
  <si>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</si>
  <si>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</si>
  <si>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</si>
  <si>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</si>
  <si>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</si>
  <si>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</si>
  <si>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</si>
  <si>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</si>
  <si>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</si>
  <si>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</si>
  <si>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</si>
  <si>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</si>
  <si>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</si>
  <si>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</si>
  <si>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</si>
  <si>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</si>
  <si>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</si>
  <si>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</si>
  <si>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</si>
  <si>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</si>
  <si>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</si>
  <si>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</si>
  <si>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</si>
  <si>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</si>
  <si>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</si>
  <si>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</si>
  <si>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</si>
  <si>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</si>
  <si>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</si>
  <si>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</si>
  <si>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</si>
  <si>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</si>
  <si>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</si>
  <si>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</si>
  <si>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</si>
  <si>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</si>
  <si>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</si>
  <si>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</si>
  <si>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</si>
  <si>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</si>
  <si>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</si>
  <si>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</si>
  <si>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</si>
  <si>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</si>
  <si>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</si>
  <si>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</si>
  <si>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</si>
  <si>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</si>
  <si>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</si>
  <si>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</si>
  <si>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</si>
  <si>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</si>
  <si>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</si>
  <si>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</si>
  <si>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</si>
  <si>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</si>
  <si>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</si>
  <si>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</si>
  <si>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</si>
  <si>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</si>
  <si>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</si>
  <si>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</si>
  <si>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</si>
  <si>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</si>
  <si>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</si>
  <si>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</si>
  <si>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</si>
  <si>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</si>
  <si>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</si>
  <si>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</si>
  <si>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</si>
  <si>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</si>
  <si>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</si>
  <si>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</si>
  <si>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</si>
  <si>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</si>
  <si>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</si>
  <si>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</si>
  <si>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</si>
  <si>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</si>
  <si>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</si>
  <si>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</si>
  <si>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</si>
  <si>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</si>
  <si>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</si>
  <si>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</si>
  <si>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</si>
  <si>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</si>
  <si>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</si>
  <si>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</si>
  <si>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</si>
  <si>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</si>
  <si>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</si>
  <si>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</si>
  <si>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</si>
  <si>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</si>
  <si>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</si>
  <si>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</si>
  <si>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</si>
  <si>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</si>
  <si>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</si>
  <si>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</si>
  <si>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</si>
  <si>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</si>
  <si>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</si>
  <si>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</si>
  <si>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</si>
  <si>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</si>
  <si>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</si>
  <si>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</si>
  <si>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</si>
  <si>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</si>
  <si>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</si>
  <si>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</si>
  <si>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</si>
  <si>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</si>
  <si>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</si>
  <si>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</si>
  <si>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</si>
  <si>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</si>
  <si>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</si>
  <si>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</si>
  <si>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</si>
  <si>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</si>
  <si>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</si>
  <si>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</si>
  <si>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</si>
  <si>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</si>
  <si>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</si>
  <si>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</si>
  <si>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</si>
  <si>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</si>
  <si>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</si>
  <si>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</si>
  <si>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</si>
  <si>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</si>
  <si>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</si>
  <si>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</si>
  <si>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</si>
  <si>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</si>
  <si>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</si>
  <si>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</si>
  <si>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</si>
  <si>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</si>
  <si>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</si>
  <si>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</si>
  <si>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</si>
  <si>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</si>
  <si>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</si>
  <si>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</si>
  <si>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</si>
  <si>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</si>
  <si>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</si>
  <si>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</si>
  <si>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</si>
  <si>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</si>
  <si>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</si>
  <si>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</si>
  <si>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</si>
  <si>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</si>
  <si>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</si>
  <si>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</si>
  <si>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</si>
  <si>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</si>
  <si>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</si>
  <si>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</si>
  <si>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</si>
  <si>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</si>
  <si>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</si>
  <si>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</si>
  <si>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</si>
  <si>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</si>
  <si>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</si>
  <si>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</si>
  <si>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</si>
  <si>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</si>
  <si>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</si>
  <si>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</si>
  <si>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</si>
  <si>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</si>
  <si>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</si>
  <si>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</si>
  <si>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</si>
  <si>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</si>
  <si>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</si>
  <si>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</si>
  <si>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</si>
  <si>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</si>
  <si>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</si>
  <si>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</si>
  <si>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</si>
  <si>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</si>
  <si>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</si>
  <si>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</si>
  <si>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</si>
  <si>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</si>
  <si>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</si>
  <si>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</si>
  <si>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</si>
  <si>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</si>
  <si>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</si>
  <si>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</si>
  <si>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</si>
  <si>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</si>
  <si>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</si>
  <si>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</si>
  <si>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</si>
  <si>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</si>
  <si>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</si>
  <si>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</si>
  <si>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</si>
  <si>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</si>
  <si>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</si>
  <si>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</si>
  <si>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</si>
  <si>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</si>
  <si>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</si>
  <si>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</si>
  <si>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</si>
  <si>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</si>
  <si>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</si>
  <si>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</si>
  <si>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</si>
  <si>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</si>
  <si>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</si>
  <si>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</si>
  <si>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</si>
  <si>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</si>
  <si>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</si>
  <si>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</si>
  <si>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</si>
  <si>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</si>
  <si>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</si>
  <si>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</si>
  <si>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</si>
  <si>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</si>
  <si>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</si>
  <si>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</si>
  <si>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</si>
  <si>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</si>
  <si>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</si>
  <si>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</si>
  <si>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</si>
  <si>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</si>
  <si>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</si>
  <si>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</si>
  <si>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</si>
  <si>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</si>
  <si>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</si>
  <si>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</si>
  <si>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</si>
  <si>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</si>
  <si>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</si>
  <si>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</si>
  <si>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</si>
  <si>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</si>
  <si>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</si>
  <si>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</si>
  <si>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</si>
  <si>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</si>
  <si>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</si>
  <si>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</si>
  <si>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</si>
  <si>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</si>
  <si>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</si>
  <si>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</si>
  <si>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</si>
  <si>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</si>
  <si>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</si>
  <si>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</si>
  <si>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</si>
  <si>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</si>
  <si>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</si>
  <si>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</si>
  <si>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</si>
  <si>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</si>
  <si>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</si>
  <si>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</si>
  <si>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</si>
  <si>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</si>
  <si>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</si>
  <si>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</si>
  <si>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</si>
  <si>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</si>
  <si>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</si>
  <si>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</si>
  <si>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</si>
  <si>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</si>
  <si>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</si>
  <si>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</si>
  <si>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</si>
  <si>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</si>
  <si>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</si>
  <si>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</si>
  <si>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</si>
  <si>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</si>
  <si>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</si>
  <si>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</si>
  <si>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</si>
  <si>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</si>
  <si>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</si>
  <si>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</si>
  <si>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</si>
  <si>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</si>
  <si>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</si>
  <si>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</si>
  <si>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</si>
  <si>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</si>
  <si>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</si>
  <si>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</si>
  <si>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</si>
  <si>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</si>
  <si>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</si>
  <si>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</si>
  <si>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</si>
  <si>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</si>
  <si>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</si>
  <si>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</si>
  <si>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</si>
  <si>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</si>
  <si>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</si>
  <si>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</si>
  <si>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</si>
  <si>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</si>
  <si>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</si>
  <si>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</si>
  <si>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</si>
  <si>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</si>
  <si>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</si>
  <si>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</si>
  <si>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</si>
  <si>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</si>
  <si>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</si>
  <si>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</si>
  <si>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</si>
  <si>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</si>
  <si>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</si>
  <si>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</si>
  <si>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</si>
  <si>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</si>
  <si>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</si>
  <si>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</si>
  <si>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</si>
  <si>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</si>
  <si>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</si>
  <si>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</si>
  <si>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</si>
  <si>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</si>
  <si>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</si>
  <si>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</si>
  <si>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</si>
  <si>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</si>
  <si>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</si>
  <si>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</si>
  <si>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</si>
  <si>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</si>
  <si>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</si>
  <si>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</si>
  <si>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</si>
  <si>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</si>
  <si>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</si>
  <si>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</si>
  <si>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</si>
  <si>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</si>
  <si>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</si>
  <si>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</si>
  <si>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</si>
  <si>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</si>
  <si>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</si>
  <si>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</si>
  <si>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</si>
  <si>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</si>
  <si>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</si>
  <si>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</si>
  <si>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</si>
  <si>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</si>
  <si>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</si>
  <si>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</si>
  <si>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</si>
  <si>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</si>
  <si>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</si>
  <si>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</si>
  <si>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</si>
  <si>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</si>
  <si>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</si>
  <si>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</si>
  <si>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</si>
  <si>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</si>
  <si>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</si>
  <si>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</si>
  <si>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</si>
  <si>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</si>
  <si>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</si>
  <si>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</si>
  <si>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</si>
  <si>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</si>
  <si>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</si>
  <si>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</si>
  <si>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</si>
  <si>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</si>
  <si>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</si>
  <si>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</si>
  <si>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</si>
  <si>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</si>
  <si>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</si>
  <si>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</si>
  <si>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</si>
  <si>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</si>
  <si>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</si>
  <si>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</si>
  <si>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</si>
  <si>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</si>
  <si>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</si>
  <si>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</si>
  <si>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</si>
  <si>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</si>
  <si>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</si>
  <si>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</si>
  <si>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</si>
  <si>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</si>
  <si>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</si>
  <si>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</si>
  <si>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</si>
  <si>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</si>
  <si>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</si>
  <si>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</si>
  <si>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</si>
  <si>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</si>
  <si>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</si>
  <si>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</si>
  <si>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</si>
  <si>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</si>
  <si>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</si>
  <si>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</si>
  <si>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</si>
  <si>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</si>
  <si>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</si>
  <si>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</si>
  <si>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</si>
  <si>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</si>
  <si>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</si>
  <si>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</si>
  <si>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</si>
  <si>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</si>
  <si>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</si>
  <si>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</si>
  <si>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</si>
  <si>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</si>
  <si>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</si>
  <si>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</si>
  <si>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</si>
  <si>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</si>
  <si>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</si>
  <si>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</si>
  <si>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</si>
  <si>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</si>
  <si>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</si>
  <si>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</si>
  <si>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</si>
  <si>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</si>
  <si>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</si>
  <si>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</si>
  <si>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</si>
  <si>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</si>
  <si>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</si>
  <si>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</si>
  <si>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</si>
  <si>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</si>
  <si>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</si>
  <si>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</si>
  <si>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</si>
  <si>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</si>
  <si>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</si>
  <si>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</si>
  <si>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</si>
  <si>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</si>
  <si>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</si>
  <si>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</si>
  <si>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</si>
  <si>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</si>
  <si>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</si>
  <si>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</si>
  <si>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</si>
  <si>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</si>
  <si>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</si>
  <si>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</si>
  <si>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</si>
  <si>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</si>
  <si>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</si>
  <si>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</si>
  <si>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</si>
  <si>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</si>
  <si>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</si>
  <si>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</si>
  <si>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</si>
  <si>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</si>
  <si>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</si>
  <si>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</si>
  <si>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</si>
  <si>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</si>
  <si>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</si>
  <si>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</si>
  <si>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</si>
  <si>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</si>
  <si>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</si>
  <si>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</si>
  <si>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</si>
  <si>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</si>
  <si>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</si>
  <si>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</si>
  <si>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</si>
  <si>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</si>
  <si>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</si>
  <si>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</si>
  <si>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</si>
  <si>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</si>
  <si>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</si>
  <si>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</si>
  <si>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</si>
  <si>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</si>
  <si>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</si>
  <si>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</si>
  <si>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</si>
  <si>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</si>
  <si>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</si>
  <si>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</si>
  <si>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</si>
  <si>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</si>
  <si>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</si>
  <si>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</si>
  <si>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</si>
  <si>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</si>
  <si>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</si>
  <si>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</si>
  <si>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</si>
  <si>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</si>
  <si>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</si>
  <si>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</si>
  <si>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</si>
  <si>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</si>
  <si>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</si>
  <si>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</si>
  <si>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</si>
  <si>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</si>
  <si>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</si>
  <si>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</si>
  <si>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</si>
  <si>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</si>
  <si>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</si>
  <si>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</si>
  <si>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</si>
  <si>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</si>
  <si>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</si>
  <si>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</si>
  <si>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</si>
  <si>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</si>
  <si>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</si>
  <si>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</si>
  <si>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</si>
  <si>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</si>
  <si>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</si>
  <si>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</si>
  <si>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</si>
  <si>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</si>
  <si>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</si>
  <si>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</si>
  <si>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</si>
  <si>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</si>
  <si>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</si>
  <si>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</si>
  <si>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</si>
  <si>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</si>
  <si>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</si>
  <si>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</si>
  <si>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</si>
  <si>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</si>
  <si>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</si>
  <si>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</si>
  <si>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</si>
  <si>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</si>
  <si>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</si>
  <si>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</si>
  <si>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</si>
  <si>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</si>
  <si>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</si>
  <si>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</si>
  <si>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</si>
  <si>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</si>
  <si>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</si>
  <si>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</si>
  <si>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</si>
  <si>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</si>
  <si>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</si>
  <si>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</si>
  <si>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</si>
  <si>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</si>
  <si>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</si>
  <si>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</si>
  <si>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</si>
  <si>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</si>
  <si>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</si>
  <si>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</si>
  <si>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</si>
  <si>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</si>
  <si>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</si>
  <si>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</si>
  <si>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</si>
  <si>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</si>
  <si>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</si>
  <si>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</si>
  <si>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</si>
  <si>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</si>
  <si>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</si>
  <si>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</si>
  <si>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</si>
  <si>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</si>
  <si>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</si>
  <si>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</si>
  <si>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</si>
  <si>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</si>
  <si>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</si>
  <si>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</si>
  <si>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</si>
  <si>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</si>
  <si>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</si>
  <si>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</si>
  <si>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</si>
  <si>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</si>
  <si>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</si>
  <si>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</si>
  <si>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</si>
  <si>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</si>
  <si>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</si>
  <si>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</si>
  <si>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</si>
  <si>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</si>
  <si>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</si>
  <si>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</si>
  <si>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</si>
  <si>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</si>
  <si>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</si>
  <si>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</si>
  <si>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</si>
  <si>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</si>
  <si>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</si>
  <si>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</si>
  <si>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</si>
  <si>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</si>
  <si>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</si>
  <si>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</si>
  <si>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</si>
  <si>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</si>
  <si>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</si>
  <si>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</si>
  <si>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</si>
  <si>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</si>
  <si>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</si>
  <si>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</si>
  <si>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</si>
  <si>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</si>
  <si>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</si>
  <si>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</si>
  <si>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</si>
  <si>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</si>
  <si>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</si>
  <si>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</si>
  <si>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</si>
  <si>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</si>
  <si>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</si>
  <si>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</si>
  <si>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</si>
  <si>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</si>
  <si>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</si>
  <si>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</si>
  <si>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</si>
  <si>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</si>
  <si>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</si>
  <si>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</si>
  <si>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</si>
  <si>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</si>
  <si>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</si>
  <si>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</si>
  <si>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</si>
  <si>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</si>
  <si>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</si>
  <si>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</si>
  <si>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</si>
  <si>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</si>
  <si>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</si>
  <si>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</si>
  <si>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</si>
  <si>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</si>
  <si>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</si>
  <si>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</si>
  <si>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</si>
  <si>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</si>
  <si>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</si>
  <si>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</si>
  <si>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</si>
  <si>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</si>
  <si>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</si>
  <si>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</si>
  <si>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</si>
  <si>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</si>
  <si>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</si>
  <si>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</si>
  <si>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</si>
  <si>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</si>
  <si>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</si>
  <si>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</si>
  <si>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</si>
  <si>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</si>
  <si>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</si>
  <si>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</si>
  <si>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</si>
  <si>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</si>
  <si>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</si>
  <si>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</si>
  <si>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</si>
  <si>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</si>
  <si>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</si>
  <si>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</si>
  <si>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</si>
  <si>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</si>
  <si>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</si>
  <si>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</si>
  <si>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</si>
  <si>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</si>
  <si>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</si>
  <si>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</si>
  <si>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</si>
  <si>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</si>
  <si>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</si>
  <si>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</si>
  <si>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</si>
  <si>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</si>
  <si>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</si>
  <si>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</si>
  <si>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</si>
  <si>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</si>
  <si>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</si>
  <si>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</si>
  <si>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</si>
  <si>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</si>
  <si>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</si>
  <si>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</si>
  <si>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</si>
  <si>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</si>
  <si>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</si>
  <si>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</si>
  <si>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</si>
  <si>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</si>
  <si>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</si>
  <si>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</si>
  <si>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</si>
  <si>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</si>
  <si>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</si>
  <si>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</si>
  <si>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</si>
  <si>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</si>
  <si>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</si>
  <si>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</si>
  <si>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</si>
  <si>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</si>
  <si>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</si>
  <si>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</si>
  <si>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</si>
  <si>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</si>
  <si>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</si>
  <si>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</si>
  <si>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</si>
  <si>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</si>
  <si>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</si>
  <si>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</si>
  <si>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</si>
  <si>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</si>
  <si>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</si>
  <si>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</si>
  <si>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</si>
  <si>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</si>
  <si>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</si>
  <si>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</si>
  <si>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</si>
  <si>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</si>
  <si>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</si>
  <si>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</si>
  <si>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</si>
  <si>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</si>
  <si>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</si>
  <si>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</si>
  <si>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</si>
  <si>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</si>
  <si>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</si>
  <si>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</si>
  <si>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</si>
  <si>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</si>
  <si>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</si>
  <si>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</si>
  <si>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</si>
  <si>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</si>
  <si>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</si>
  <si>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</si>
  <si>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</si>
  <si>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</si>
  <si>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</si>
  <si>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</si>
  <si>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</si>
  <si>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</si>
  <si>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</si>
  <si>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</si>
  <si>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</si>
  <si>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</si>
  <si>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</si>
  <si>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</si>
  <si>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</si>
  <si>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</si>
  <si>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</si>
  <si>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</si>
  <si>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</si>
  <si>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</si>
  <si>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</si>
  <si>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</si>
  <si>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</si>
  <si>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</si>
  <si>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</si>
  <si>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</si>
  <si>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</si>
  <si>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</si>
  <si>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</si>
  <si>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</si>
  <si>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</si>
  <si>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</si>
  <si>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</si>
  <si>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</si>
  <si>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</si>
  <si>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</si>
  <si>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</si>
  <si>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</si>
  <si>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</si>
  <si>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</si>
  <si>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</si>
  <si>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</si>
  <si>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</si>
  <si>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</si>
  <si>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</si>
  <si>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</si>
  <si>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</si>
  <si>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</si>
  <si>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</si>
  <si>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</si>
  <si>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</si>
  <si>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</si>
  <si>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</si>
  <si>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</si>
  <si>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</si>
  <si>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</si>
  <si>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</si>
  <si>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</si>
  <si>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</si>
  <si>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</si>
  <si>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</si>
  <si>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</si>
  <si>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</si>
  <si>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</si>
  <si>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</si>
  <si>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</si>
  <si>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</si>
  <si>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</si>
  <si>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</si>
  <si>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</si>
  <si>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</si>
  <si>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</si>
  <si>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</si>
  <si>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</si>
  <si>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</si>
  <si>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</si>
  <si>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</si>
  <si>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</si>
  <si>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</si>
  <si>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</si>
  <si>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</si>
  <si>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</si>
  <si>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</si>
  <si>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</si>
  <si>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</si>
  <si>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</si>
  <si>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</si>
  <si>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</si>
  <si>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</si>
  <si>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</si>
  <si>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</si>
  <si>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</si>
  <si>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</si>
  <si>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</si>
  <si>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</si>
  <si>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</si>
  <si>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</si>
  <si>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</si>
  <si>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</si>
  <si>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</si>
  <si>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</si>
  <si>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</si>
  <si>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</si>
  <si>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</si>
  <si>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</si>
  <si>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</si>
  <si>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</si>
  <si>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</si>
  <si>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</si>
  <si>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</si>
  <si>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</si>
  <si>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</si>
  <si>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</si>
  <si>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</si>
  <si>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</si>
  <si>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</si>
  <si>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</si>
  <si>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</si>
  <si>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</si>
  <si>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</si>
  <si>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</si>
  <si>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</si>
  <si>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</si>
  <si>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</si>
  <si>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</si>
  <si>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</si>
  <si>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</si>
  <si>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</si>
  <si>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</si>
  <si>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</si>
  <si>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</si>
  <si>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</si>
  <si>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</si>
  <si>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</si>
  <si>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</si>
  <si>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</si>
  <si>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</si>
  <si>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</si>
  <si>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</si>
  <si>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</si>
  <si>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</si>
  <si>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</si>
  <si>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</si>
  <si>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</si>
  <si>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</si>
  <si>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</si>
  <si>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</si>
  <si>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</si>
  <si>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</si>
  <si>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</si>
  <si>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</si>
  <si>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</si>
  <si>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</si>
  <si>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</si>
  <si>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</si>
  <si>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</si>
  <si>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</si>
  <si>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</si>
  <si>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</si>
  <si>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</si>
  <si>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</si>
  <si>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</si>
  <si>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</si>
  <si>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</si>
  <si>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</si>
  <si>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</si>
  <si>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</si>
  <si>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</si>
  <si>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</si>
  <si>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</si>
  <si>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</si>
  <si>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</si>
  <si>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</si>
  <si>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</si>
  <si>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</si>
  <si>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</si>
  <si>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</si>
  <si>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</si>
  <si>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</si>
  <si>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</si>
  <si>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</si>
  <si>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</si>
  <si>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</si>
  <si>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</si>
  <si>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</si>
  <si>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</si>
  <si>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</si>
  <si>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</si>
  <si>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</si>
  <si>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</si>
  <si>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</si>
  <si>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</si>
  <si>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</si>
  <si>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</si>
  <si>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</si>
  <si>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</si>
  <si>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</si>
  <si>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</si>
  <si>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</si>
  <si>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</si>
  <si>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</si>
  <si>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</si>
  <si>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</si>
  <si>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</si>
  <si>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</si>
  <si>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</si>
  <si>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</si>
  <si>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</si>
  <si>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</si>
  <si>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</si>
  <si>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</si>
  <si>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</si>
  <si>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</si>
  <si>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</si>
  <si>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</si>
  <si>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</si>
  <si>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</si>
  <si>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</si>
  <si>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</si>
  <si>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</si>
  <si>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</si>
  <si>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</si>
  <si>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</si>
  <si>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</si>
  <si>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</si>
  <si>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</si>
  <si>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</si>
  <si>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</si>
  <si>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</si>
  <si>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</si>
  <si>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</si>
  <si>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</si>
  <si>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</si>
  <si>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</si>
  <si>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</si>
  <si>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</si>
  <si>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</si>
  <si>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</si>
  <si>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</si>
  <si>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</si>
  <si>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</si>
  <si>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</si>
  <si>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</si>
  <si>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</si>
  <si>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</si>
  <si>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</si>
  <si>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</si>
  <si>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</si>
  <si>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</si>
  <si>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</si>
  <si>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</si>
  <si>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</si>
  <si>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</si>
  <si>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</si>
  <si>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</si>
  <si>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</si>
  <si>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</si>
  <si>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</si>
  <si>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</si>
  <si>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</si>
  <si>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</si>
  <si>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</si>
  <si>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</si>
  <si>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</si>
  <si>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</si>
  <si>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</si>
  <si>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</si>
  <si>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</si>
  <si>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</si>
  <si>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</si>
  <si>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</si>
  <si>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</si>
  <si>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</si>
  <si>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</si>
  <si>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</si>
  <si>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</si>
  <si>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</si>
  <si>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</si>
  <si>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</si>
  <si>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</si>
  <si>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</si>
  <si>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</si>
  <si>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</si>
  <si>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</si>
  <si>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</si>
  <si>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</si>
  <si>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</si>
  <si>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</si>
  <si>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</si>
  <si>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</si>
  <si>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</si>
  <si>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</si>
  <si>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</si>
  <si>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</si>
  <si>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</si>
  <si>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</si>
  <si>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</si>
  <si>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</si>
  <si>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</si>
  <si>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</si>
  <si>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</si>
  <si>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</si>
  <si>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</si>
  <si>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</si>
  <si>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</si>
  <si>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</si>
  <si>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</si>
  <si>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</si>
  <si>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</si>
  <si>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</si>
  <si>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</si>
  <si>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</si>
  <si>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</si>
  <si>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</si>
  <si>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</si>
  <si>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</si>
  <si>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</si>
  <si>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</si>
  <si>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</si>
  <si>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</si>
  <si>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</si>
  <si>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</si>
  <si>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</si>
  <si>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</si>
  <si>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</si>
  <si>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</si>
  <si>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</si>
  <si>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</si>
  <si>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</si>
  <si>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</si>
  <si>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</si>
  <si>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</si>
  <si>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</si>
  <si>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</si>
  <si>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</si>
  <si>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</si>
  <si>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</si>
  <si>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</si>
  <si>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</si>
  <si>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</si>
  <si>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</si>
  <si>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</si>
  <si>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</si>
  <si>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</si>
  <si>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</si>
  <si>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</si>
  <si>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</si>
  <si>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</si>
  <si>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</si>
  <si>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</si>
  <si>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</si>
  <si>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</si>
  <si>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</si>
  <si>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</si>
  <si>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</si>
  <si>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</si>
  <si>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</si>
  <si>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</si>
  <si>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</si>
  <si>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</si>
  <si>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</si>
  <si>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</si>
  <si>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</si>
  <si>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</si>
  <si>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</si>
  <si>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</si>
  <si>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</si>
  <si>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</si>
  <si>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</si>
  <si>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</si>
  <si>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</si>
  <si>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</si>
  <si>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</si>
  <si>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</si>
  <si>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</si>
  <si>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</si>
  <si>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</si>
  <si>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</si>
  <si>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</si>
  <si>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</si>
  <si>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</si>
  <si>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</si>
  <si>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</si>
  <si>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</si>
  <si>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</si>
  <si>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</si>
  <si>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</si>
  <si>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</si>
  <si>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</si>
  <si>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</si>
  <si>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</si>
  <si>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</si>
  <si>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</si>
  <si>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</si>
  <si>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</si>
  <si>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</si>
  <si>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</si>
  <si>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</si>
  <si>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</si>
  <si>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</si>
  <si>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</si>
  <si>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</si>
  <si>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</si>
  <si>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</si>
  <si>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</si>
  <si>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</si>
  <si>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</si>
  <si>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</si>
  <si>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</si>
  <si>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</si>
  <si>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</si>
  <si>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</si>
  <si>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</si>
  <si>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</si>
  <si>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</si>
  <si>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</si>
  <si>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</si>
  <si>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</si>
  <si>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</si>
  <si>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</si>
  <si>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</si>
  <si>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</si>
  <si>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</si>
  <si>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</si>
  <si>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</si>
  <si>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</si>
  <si>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</si>
  <si>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</si>
  <si>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</si>
  <si>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</si>
  <si>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</si>
  <si>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</si>
  <si>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</si>
  <si>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</si>
  <si>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</si>
  <si>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</si>
  <si>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</si>
  <si>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</si>
  <si>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</si>
  <si>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</si>
  <si>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</si>
  <si>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</si>
  <si>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</si>
  <si>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</si>
  <si>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</si>
  <si>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</si>
  <si>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</si>
  <si>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</si>
  <si>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</si>
  <si>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</si>
  <si>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</si>
  <si>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</si>
  <si>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</si>
  <si>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</si>
  <si>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</si>
  <si>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</si>
  <si>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</si>
  <si>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</si>
  <si>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</si>
  <si>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</si>
  <si>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</si>
  <si>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</si>
  <si>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</si>
  <si>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</si>
  <si>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</si>
  <si>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</si>
  <si>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</si>
  <si>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</si>
  <si>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</si>
  <si>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</si>
  <si>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</si>
  <si>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</si>
  <si>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</si>
  <si>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</si>
  <si>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</si>
  <si>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</si>
  <si>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</si>
  <si>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</si>
  <si>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</si>
  <si>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</si>
  <si>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</si>
  <si>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</si>
  <si>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</si>
  <si>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</si>
  <si>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</si>
  <si>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</si>
  <si>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</si>
  <si>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</si>
  <si>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</si>
  <si>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</si>
  <si>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</si>
  <si>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</si>
  <si>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</si>
  <si>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</si>
  <si>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</si>
  <si>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</si>
  <si>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</si>
  <si>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</si>
  <si>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</si>
  <si>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</si>
  <si>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</si>
  <si>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</si>
  <si>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</si>
  <si>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</si>
  <si>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</si>
  <si>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</si>
  <si>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</si>
  <si>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</si>
  <si>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</si>
  <si>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</si>
  <si>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</si>
  <si>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</si>
  <si>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</si>
  <si>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</si>
  <si>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</si>
  <si>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</si>
  <si>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</si>
  <si>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</si>
  <si>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</si>
  <si>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</si>
  <si>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</si>
  <si>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</si>
  <si>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</si>
  <si>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</si>
  <si>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</si>
  <si>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</si>
  <si>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</si>
  <si>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</si>
  <si>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</si>
  <si>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</si>
  <si>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</si>
  <si>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</si>
  <si>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</si>
  <si>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</si>
  <si>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</si>
  <si>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</si>
  <si>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</si>
  <si>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</si>
  <si>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</si>
  <si>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</si>
  <si>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</si>
  <si>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</si>
  <si>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</si>
  <si>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</si>
  <si>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</si>
  <si>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</si>
  <si>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</si>
  <si>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</si>
  <si>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</si>
  <si>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</si>
  <si>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</si>
  <si>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</si>
  <si>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</si>
  <si>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</si>
  <si>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</si>
  <si>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</si>
  <si>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</si>
  <si>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</si>
  <si>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</si>
  <si>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</si>
  <si>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</si>
  <si>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</si>
  <si>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</si>
  <si>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</si>
  <si>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</si>
  <si>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</si>
  <si>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</si>
  <si>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</si>
  <si>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</si>
  <si>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</si>
  <si>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</si>
  <si>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</si>
  <si>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</si>
  <si>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</si>
  <si>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</si>
  <si>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</si>
  <si>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</si>
  <si>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</si>
  <si>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</si>
  <si>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</si>
  <si>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</si>
  <si>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</si>
  <si>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</si>
  <si>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</si>
  <si>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</si>
  <si>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</si>
  <si>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</si>
  <si>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</si>
  <si>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</si>
  <si>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</si>
  <si>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</si>
  <si>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</si>
  <si>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</si>
  <si>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</si>
  <si>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</si>
  <si>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</si>
  <si>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</si>
  <si>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</si>
  <si>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</si>
  <si>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</si>
  <si>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</si>
  <si>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</si>
  <si>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</si>
  <si>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</si>
  <si>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</si>
  <si>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</si>
  <si>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</si>
  <si>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</si>
  <si>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</si>
  <si>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</si>
  <si>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</si>
  <si>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</si>
  <si>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</si>
  <si>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</si>
  <si>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</si>
  <si>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</si>
  <si>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</si>
  <si>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</si>
  <si>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</si>
  <si>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</si>
  <si>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</si>
  <si>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</si>
  <si>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</si>
  <si>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</si>
  <si>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</si>
  <si>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</si>
  <si>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</si>
  <si>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</si>
  <si>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</si>
  <si>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</si>
  <si>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</si>
  <si>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</si>
  <si>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</si>
  <si>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</si>
  <si>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</si>
  <si>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</si>
  <si>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</si>
  <si>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</si>
  <si>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</si>
  <si>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</si>
  <si>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</si>
  <si>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</si>
  <si>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</si>
  <si>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</si>
  <si>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</si>
  <si>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</si>
  <si>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</si>
  <si>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</si>
  <si>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</si>
  <si>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</si>
  <si>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</si>
  <si>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</si>
  <si>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</si>
  <si>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</si>
  <si>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</si>
  <si>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</si>
  <si>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</si>
  <si>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</si>
  <si>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</si>
  <si>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</si>
  <si>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</si>
  <si>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</si>
  <si>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</si>
  <si>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</si>
  <si>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</si>
  <si>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</si>
  <si>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</si>
  <si>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</si>
  <si>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</si>
  <si>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</si>
  <si>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</si>
  <si>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</si>
  <si>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</si>
  <si>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</si>
  <si>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</si>
  <si>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</si>
  <si>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</si>
  <si>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</si>
  <si>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</si>
  <si>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</si>
  <si>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</si>
  <si>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</si>
  <si>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</si>
  <si>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</si>
  <si>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</si>
  <si>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</si>
  <si>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</si>
  <si>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</si>
  <si>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</si>
  <si>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</si>
  <si>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</si>
  <si>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</si>
  <si>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</si>
  <si>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</si>
  <si>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</si>
  <si>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</si>
  <si>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</si>
  <si>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</si>
  <si>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</si>
  <si>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</si>
  <si>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</si>
  <si>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</si>
  <si>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</si>
  <si>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</si>
  <si>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</si>
  <si>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</si>
  <si>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</si>
  <si>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</si>
  <si>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</si>
  <si>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</si>
  <si>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</si>
  <si>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</si>
  <si>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</si>
  <si>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</si>
  <si>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</si>
  <si>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</si>
  <si>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</si>
  <si>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</si>
  <si>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</si>
  <si>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</si>
  <si>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</si>
  <si>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</si>
  <si>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</si>
  <si>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</si>
  <si>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</si>
  <si>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</si>
  <si>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</si>
  <si>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</si>
  <si>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</si>
  <si>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</si>
  <si>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</si>
  <si>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</si>
  <si>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</si>
  <si>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</si>
  <si>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</si>
  <si>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</si>
  <si>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</si>
  <si>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</si>
  <si>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</si>
  <si>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</si>
  <si>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</si>
  <si>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</si>
  <si>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</si>
  <si>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</si>
  <si>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</si>
  <si>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</si>
  <si>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</si>
  <si>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</si>
  <si>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</si>
  <si>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</si>
  <si>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</si>
  <si>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</si>
  <si>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</si>
  <si>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</si>
  <si>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</si>
  <si>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</si>
  <si>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</si>
  <si>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</si>
  <si>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</si>
  <si>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</si>
  <si>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</si>
  <si>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</si>
  <si>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</si>
  <si>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</si>
  <si>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</si>
  <si>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</si>
  <si>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</si>
  <si>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</si>
  <si>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</si>
  <si>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</si>
  <si>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</si>
  <si>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</si>
  <si>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</si>
  <si>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</si>
  <si>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</si>
  <si>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</si>
  <si>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</si>
  <si>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</si>
  <si>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</si>
  <si>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</si>
  <si>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</si>
  <si>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</si>
  <si>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</si>
  <si>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</si>
  <si>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</si>
  <si>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</si>
  <si>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</si>
  <si>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</si>
  <si>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</si>
  <si>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</si>
  <si>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</si>
  <si>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</si>
  <si>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</si>
  <si>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</si>
  <si>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</si>
  <si>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</si>
  <si>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</si>
  <si>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</si>
  <si>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</si>
  <si>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</si>
  <si>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</si>
  <si>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</si>
  <si>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</si>
  <si>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</si>
  <si>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</si>
  <si>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</si>
  <si>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</si>
  <si>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</si>
  <si>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</si>
  <si>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</si>
  <si>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</si>
  <si>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</si>
  <si>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</si>
  <si>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</si>
  <si>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</si>
  <si>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</si>
  <si>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</si>
  <si>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</si>
  <si>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</si>
  <si>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</si>
  <si>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</si>
  <si>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</si>
  <si>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</si>
  <si>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</si>
  <si>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</si>
  <si>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</si>
  <si>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</si>
  <si>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</si>
  <si>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</si>
  <si>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</si>
  <si>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</si>
  <si>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</si>
  <si>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</si>
  <si>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</si>
  <si>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</si>
  <si>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</si>
  <si>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</si>
  <si>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</si>
  <si>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</si>
  <si>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</si>
  <si>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</si>
  <si>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</si>
  <si>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</si>
  <si>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</si>
  <si>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</si>
  <si>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</si>
  <si>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</si>
  <si>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</si>
  <si>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</si>
  <si>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</si>
  <si>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</si>
  <si>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</si>
  <si>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</si>
  <si>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</si>
  <si>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</si>
  <si>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</si>
  <si>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</si>
  <si>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</si>
  <si>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</si>
  <si>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</si>
  <si>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</si>
  <si>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</si>
  <si>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</si>
  <si>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</si>
  <si>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</si>
  <si>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</si>
  <si>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</si>
  <si>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</si>
  <si>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</si>
  <si>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</si>
  <si>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</si>
  <si>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</si>
  <si>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</si>
  <si>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</si>
  <si>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</si>
  <si>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</si>
  <si>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</si>
  <si>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</si>
  <si>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</si>
  <si>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</si>
  <si>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</si>
  <si>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</si>
  <si>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</si>
  <si>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</si>
  <si>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</si>
  <si>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</si>
  <si>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</si>
  <si>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</si>
  <si>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</si>
  <si>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</si>
  <si>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</si>
  <si>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</si>
  <si>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</si>
  <si>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</si>
  <si>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</si>
  <si>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</si>
  <si>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</si>
  <si>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</si>
  <si>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</si>
  <si>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</si>
  <si>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</si>
  <si>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</si>
  <si>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</si>
  <si>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</si>
  <si>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</si>
  <si>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</si>
  <si>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</si>
  <si>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</si>
  <si>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</si>
  <si>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</si>
  <si>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</si>
  <si>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</si>
  <si>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</si>
  <si>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</si>
  <si>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</si>
  <si>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</si>
  <si>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</si>
  <si>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</si>
  <si>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</si>
  <si>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</si>
  <si>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</si>
  <si>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</si>
  <si>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</si>
  <si>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</si>
  <si>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</si>
  <si>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</si>
  <si>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</si>
  <si>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</si>
  <si>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</si>
  <si>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</si>
  <si>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</si>
  <si>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</si>
  <si>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</si>
  <si>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</si>
  <si>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</si>
  <si>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</si>
  <si>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</si>
  <si>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</si>
  <si>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</si>
  <si>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</si>
  <si>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</si>
  <si>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</si>
  <si>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</si>
  <si>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</si>
  <si>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</si>
  <si>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</si>
  <si>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</si>
  <si>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</si>
  <si>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</si>
  <si>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</si>
  <si>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</si>
  <si>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</si>
  <si>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</si>
  <si>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</si>
  <si>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</si>
  <si>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</si>
  <si>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</si>
  <si>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</si>
  <si>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</si>
  <si>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</si>
  <si>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</si>
  <si>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</si>
  <si>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</si>
  <si>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</si>
  <si>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</si>
  <si>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</si>
  <si>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</si>
  <si>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</si>
  <si>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</si>
  <si>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</si>
  <si>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</si>
  <si>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</si>
  <si>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</si>
  <si>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</si>
  <si>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</si>
  <si>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</si>
  <si>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</si>
  <si>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</si>
  <si>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</si>
  <si>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</si>
  <si>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</si>
  <si>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</si>
  <si>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</si>
  <si>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</si>
  <si>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</si>
  <si>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</si>
  <si>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</si>
  <si>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</si>
  <si>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</si>
  <si>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</si>
  <si>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</si>
  <si>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</si>
  <si>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</si>
  <si>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</si>
  <si>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</si>
  <si>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</si>
  <si>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</si>
  <si>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</si>
  <si>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</si>
  <si>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</si>
  <si>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</si>
  <si>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</si>
  <si>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</si>
  <si>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</si>
  <si>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</si>
  <si>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</si>
  <si>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</si>
  <si>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</si>
  <si>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</si>
  <si>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</si>
  <si>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</si>
  <si>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</si>
  <si>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</si>
  <si>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</si>
  <si>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</si>
  <si>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</si>
  <si>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</si>
  <si>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</si>
  <si>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</si>
  <si>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</si>
  <si>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</si>
  <si>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</si>
  <si>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</si>
  <si>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</si>
  <si>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</si>
  <si>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</si>
  <si>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</si>
  <si>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</si>
  <si>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</si>
  <si>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</si>
  <si>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</si>
  <si>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</si>
  <si>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</si>
  <si>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</si>
  <si>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</si>
  <si>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</si>
  <si>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</si>
  <si>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</si>
  <si>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</si>
  <si>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</si>
  <si>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</si>
  <si>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</si>
  <si>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</si>
  <si>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</si>
  <si>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</si>
  <si>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</si>
  <si>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</si>
  <si>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</si>
  <si>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</si>
  <si>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</si>
  <si>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</si>
  <si>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</si>
  <si>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</si>
  <si>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</si>
  <si>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</si>
  <si>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</si>
  <si>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</si>
  <si>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</si>
  <si>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</si>
  <si>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</si>
  <si>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</si>
  <si>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</si>
  <si>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</si>
  <si>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</si>
  <si>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</si>
  <si>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</si>
  <si>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</si>
  <si>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</si>
  <si>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</si>
  <si>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</si>
  <si>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</si>
  <si>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</si>
  <si>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</si>
  <si>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</si>
  <si>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</si>
  <si>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</si>
  <si>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</si>
  <si>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</si>
  <si>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</si>
  <si>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</si>
  <si>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</si>
  <si>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</si>
  <si>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</si>
  <si>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</si>
  <si>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</si>
  <si>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</si>
  <si>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</si>
  <si>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</si>
  <si>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</si>
  <si>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</si>
  <si>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</si>
  <si>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</si>
  <si>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</si>
  <si>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</si>
  <si>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</si>
  <si>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</si>
  <si>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</si>
  <si>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</si>
  <si>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</si>
  <si>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</si>
  <si>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</si>
  <si>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</si>
  <si>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</si>
  <si>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</si>
  <si>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</si>
  <si>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</si>
  <si>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</si>
  <si>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</si>
  <si>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</si>
  <si>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</si>
  <si>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</si>
  <si>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</si>
  <si>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</si>
  <si>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</si>
  <si>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</si>
  <si>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</si>
  <si>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</si>
  <si>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</si>
  <si>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</si>
  <si>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</si>
  <si>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</si>
  <si>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</si>
  <si>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</si>
  <si>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</si>
  <si>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</si>
  <si>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</si>
  <si>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</si>
  <si>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</si>
  <si>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</si>
  <si>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</si>
  <si>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</si>
  <si>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</si>
  <si>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</si>
  <si>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</si>
  <si>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</si>
  <si>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</si>
  <si>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</si>
  <si>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</si>
  <si>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</si>
  <si>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</si>
  <si>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</si>
  <si>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</si>
  <si>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</si>
  <si>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</si>
  <si>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</si>
  <si>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</si>
  <si>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</si>
  <si>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</si>
  <si>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</si>
  <si>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</si>
  <si>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</si>
  <si>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</si>
  <si>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</si>
  <si>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</si>
  <si>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</si>
  <si>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</si>
  <si>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</si>
  <si>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</si>
  <si>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</si>
  <si>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</si>
  <si>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</si>
  <si>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</si>
  <si>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</si>
  <si>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</si>
  <si>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</si>
  <si>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</si>
  <si>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</si>
  <si>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</si>
  <si>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</si>
  <si>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</si>
  <si>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</si>
  <si>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</si>
  <si>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</si>
  <si>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</si>
  <si>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</si>
  <si>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</si>
  <si>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</si>
  <si>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</si>
  <si>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</si>
  <si>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</si>
  <si>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</si>
  <si>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</si>
  <si>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</si>
  <si>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</si>
  <si>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</si>
  <si>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</si>
  <si>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</si>
  <si>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</si>
  <si>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</si>
  <si>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</si>
  <si>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</si>
  <si>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</si>
  <si>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</si>
  <si>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</si>
  <si>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</si>
  <si>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</si>
  <si>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</si>
  <si>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</si>
  <si>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</si>
  <si>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</si>
  <si>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</si>
  <si>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</si>
  <si>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</si>
  <si>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</si>
  <si>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</si>
  <si>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</si>
  <si>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</si>
  <si>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</si>
  <si>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</si>
  <si>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</si>
  <si>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</si>
  <si>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</si>
  <si>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</si>
  <si>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</si>
  <si>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</si>
  <si>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</si>
  <si>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</si>
  <si>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</si>
  <si>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</si>
  <si>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</si>
  <si>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</si>
  <si>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</si>
  <si>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</si>
  <si>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</si>
  <si>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</si>
  <si>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</si>
  <si>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</si>
  <si>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</si>
  <si>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</si>
  <si>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</si>
  <si>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</si>
  <si>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</si>
  <si>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</si>
  <si>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</si>
  <si>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</si>
  <si>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</si>
  <si>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</si>
  <si>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</si>
  <si>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</si>
  <si>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</si>
  <si>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</si>
  <si>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</si>
  <si>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</si>
  <si>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</si>
  <si>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</si>
  <si>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</si>
  <si>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</si>
  <si>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</si>
  <si>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</si>
  <si>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</si>
  <si>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</si>
  <si>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</si>
  <si>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</si>
  <si>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</si>
  <si>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</si>
  <si>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</si>
  <si>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</si>
  <si>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</si>
  <si>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</si>
  <si>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</si>
  <si>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</si>
  <si>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</si>
  <si>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</si>
  <si>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</si>
  <si>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</si>
  <si>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</si>
  <si>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</si>
  <si>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</si>
  <si>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</si>
  <si>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</si>
  <si>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</si>
  <si>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</si>
  <si>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</si>
  <si>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</si>
  <si>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</si>
  <si>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</si>
  <si>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</si>
  <si>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</si>
  <si>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</si>
  <si>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</si>
  <si>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</si>
  <si>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</si>
  <si>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</si>
  <si>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</si>
  <si>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</si>
  <si>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</si>
  <si>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</si>
  <si>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</si>
  <si>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</si>
  <si>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</si>
  <si>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</si>
  <si>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</si>
  <si>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</si>
  <si>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</si>
  <si>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</si>
  <si>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</si>
  <si>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</si>
  <si>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</si>
  <si>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</si>
  <si>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</si>
  <si>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</si>
  <si>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</si>
  <si>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</si>
  <si>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</si>
  <si>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</si>
  <si>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</si>
  <si>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</si>
  <si>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</si>
  <si>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</si>
  <si>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</si>
  <si>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</si>
  <si>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</si>
  <si>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</si>
  <si>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</si>
  <si>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</si>
  <si>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</si>
  <si>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</si>
  <si>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</si>
  <si>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</si>
  <si>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</si>
  <si>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</si>
  <si>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</si>
  <si>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</si>
  <si>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</si>
  <si>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</si>
  <si>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</si>
  <si>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</si>
  <si>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</si>
  <si>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</si>
  <si>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</si>
  <si>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</si>
  <si>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</si>
  <si>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</si>
  <si>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</si>
  <si>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</si>
  <si>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</si>
  <si>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</si>
  <si>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</si>
  <si>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</si>
  <si>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</si>
  <si>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</si>
  <si>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</si>
  <si>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</si>
  <si>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</si>
  <si>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</si>
  <si>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</si>
  <si>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</si>
  <si>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</si>
  <si>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</si>
  <si>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</si>
  <si>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</si>
  <si>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</si>
  <si>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</si>
  <si>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</si>
  <si>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</si>
  <si>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</si>
  <si>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</si>
  <si>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</si>
  <si>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</si>
  <si>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</si>
  <si>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</si>
  <si>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</si>
  <si>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</si>
  <si>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</si>
  <si>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</si>
  <si>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</si>
  <si>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</si>
  <si>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</si>
  <si>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</si>
  <si>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</si>
  <si>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</si>
  <si>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</si>
  <si>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</si>
  <si>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</si>
  <si>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</si>
  <si>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</si>
  <si>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</si>
  <si>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</si>
  <si>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</si>
  <si>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</si>
  <si>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</si>
  <si>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</si>
  <si>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</si>
  <si>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</si>
  <si>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</si>
  <si>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</si>
  <si>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</si>
  <si>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</si>
  <si>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</si>
  <si>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</si>
  <si>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</si>
  <si>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</si>
  <si>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</si>
  <si>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</si>
  <si>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</si>
  <si>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</si>
  <si>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</si>
  <si>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</si>
  <si>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</si>
  <si>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</si>
  <si>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</si>
  <si>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</si>
  <si>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</si>
  <si>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</si>
  <si>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</si>
  <si>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</si>
  <si>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</si>
  <si>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</si>
  <si>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</si>
  <si>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</si>
  <si>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</si>
  <si>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</si>
  <si>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</si>
  <si>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</si>
  <si>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</si>
  <si>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</si>
  <si>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</si>
  <si>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</si>
  <si>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</si>
  <si>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</si>
  <si>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</si>
  <si>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</si>
  <si>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</si>
  <si>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</si>
  <si>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</si>
  <si>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</si>
  <si>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</si>
  <si>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</si>
  <si>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</si>
  <si>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</si>
  <si>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</si>
  <si>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</si>
  <si>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</si>
  <si>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</si>
  <si>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</si>
  <si>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</si>
  <si>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</si>
  <si>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</si>
  <si>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</si>
  <si>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</si>
  <si>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</si>
  <si>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</si>
  <si>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</si>
  <si>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</si>
  <si>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</si>
  <si>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</si>
  <si>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</si>
  <si>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</si>
  <si>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</si>
  <si>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</si>
  <si>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</si>
  <si>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</si>
  <si>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</si>
  <si>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</si>
  <si>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</si>
  <si>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</si>
  <si>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</si>
  <si>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</si>
  <si>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</si>
  <si>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</si>
  <si>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</si>
  <si>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</si>
  <si>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</si>
  <si>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</si>
  <si>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</si>
  <si>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</si>
  <si>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</si>
  <si>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</si>
  <si>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</si>
  <si>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</si>
  <si>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</si>
  <si>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</si>
  <si>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</si>
  <si>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</si>
  <si>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</si>
  <si>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</si>
  <si>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</si>
  <si>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</si>
  <si>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</si>
  <si>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</si>
  <si>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</si>
  <si>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</si>
  <si>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</si>
  <si>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</si>
  <si>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</si>
  <si>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</si>
  <si>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</si>
  <si>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</si>
  <si>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</si>
  <si>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</si>
  <si>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</si>
  <si>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</si>
  <si>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</si>
  <si>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</si>
  <si>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</si>
  <si>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</si>
  <si>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</si>
  <si>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</si>
  <si>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</si>
  <si>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</si>
  <si>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</si>
  <si>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</si>
  <si>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</si>
  <si>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</si>
  <si>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</si>
  <si>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</si>
  <si>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</si>
  <si>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</si>
  <si>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</si>
  <si>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</si>
  <si>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</si>
  <si>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</si>
  <si>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</si>
  <si>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</si>
  <si>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</si>
  <si>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</si>
  <si>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</si>
  <si>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</si>
  <si>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</si>
  <si>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</si>
  <si>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</si>
  <si>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</si>
  <si>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</si>
  <si>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</si>
  <si>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</si>
  <si>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</si>
  <si>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</si>
  <si>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</si>
  <si>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</si>
  <si>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</si>
  <si>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</si>
  <si>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</si>
  <si>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</si>
  <si>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</si>
  <si>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</si>
  <si>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</si>
  <si>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</si>
  <si>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</si>
  <si>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</si>
  <si>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</si>
  <si>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</si>
  <si>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</si>
  <si>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</si>
  <si>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</si>
  <si>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</si>
  <si>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</si>
  <si>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</si>
  <si>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</si>
  <si>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</si>
  <si>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</si>
  <si>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</si>
  <si>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</si>
  <si>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</si>
  <si>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</si>
  <si>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</si>
  <si>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</si>
  <si>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</si>
  <si>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</si>
  <si>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</si>
  <si>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</si>
  <si>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</si>
  <si>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</si>
  <si>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</si>
  <si>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</si>
  <si>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</si>
  <si>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</si>
  <si>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</si>
  <si>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</si>
  <si>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</si>
  <si>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</si>
  <si>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</si>
  <si>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</si>
  <si>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</si>
  <si>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</si>
  <si>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</si>
  <si>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</si>
  <si>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</si>
  <si>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</si>
  <si>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</si>
  <si>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</si>
  <si>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</si>
  <si>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</si>
  <si>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</si>
  <si>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</si>
  <si>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</si>
  <si>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</si>
  <si>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</si>
  <si>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</si>
  <si>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</si>
  <si>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</si>
  <si>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</si>
  <si>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</si>
  <si>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</si>
  <si>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</si>
  <si>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</si>
  <si>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</si>
  <si>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</si>
  <si>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</si>
  <si>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</si>
  <si>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</si>
  <si>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</si>
  <si>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</si>
  <si>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</si>
  <si>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</si>
  <si>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</si>
  <si>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</si>
  <si>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</si>
  <si>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</si>
  <si>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</si>
  <si>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</si>
  <si>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</si>
  <si>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</si>
  <si>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</si>
  <si>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</si>
  <si>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</si>
  <si>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</si>
  <si>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</si>
  <si>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</si>
  <si>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</si>
  <si>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</si>
  <si>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</si>
  <si>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</si>
  <si>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</si>
  <si>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</si>
  <si>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</si>
  <si>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</si>
  <si>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</si>
  <si>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</si>
  <si>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</si>
  <si>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</si>
  <si>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</si>
  <si>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</si>
  <si>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</si>
  <si>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</si>
  <si>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</si>
  <si>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</si>
  <si>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</si>
  <si>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</si>
  <si>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</si>
  <si>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</si>
  <si>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</si>
  <si>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</si>
  <si>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</si>
  <si>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</si>
  <si>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</si>
  <si>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</si>
  <si>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</si>
  <si>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</si>
  <si>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</si>
  <si>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</si>
  <si>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</si>
  <si>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</si>
  <si>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</si>
  <si>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</si>
  <si>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</si>
  <si>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</si>
  <si>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</si>
  <si>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</si>
  <si>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</si>
  <si>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</si>
  <si>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</si>
  <si>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</si>
  <si>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</si>
  <si>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</si>
  <si>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</si>
  <si>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</si>
  <si>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</si>
  <si>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</si>
  <si>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</si>
  <si>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</si>
  <si>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</si>
  <si>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</si>
  <si>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</si>
  <si>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</si>
  <si>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</si>
  <si>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</si>
  <si>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</si>
  <si>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</si>
  <si>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</si>
  <si>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</si>
  <si>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</si>
  <si>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</si>
  <si>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</si>
  <si>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</si>
  <si>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</si>
  <si>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</si>
  <si>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</si>
  <si>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</si>
  <si>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</si>
  <si>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</si>
  <si>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</si>
  <si>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</si>
  <si>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</si>
  <si>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</si>
  <si>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</si>
  <si>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</si>
  <si>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</si>
  <si>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</si>
  <si>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</si>
  <si>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</si>
  <si>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</si>
  <si>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</si>
  <si>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</si>
  <si>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</si>
  <si>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</si>
  <si>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</si>
  <si>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</si>
  <si>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</si>
  <si>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</si>
  <si>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</si>
  <si>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</si>
  <si>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</si>
  <si>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</si>
  <si>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</si>
  <si>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</si>
  <si>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</si>
  <si>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</si>
  <si>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</si>
  <si>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</si>
  <si>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</si>
  <si>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</si>
  <si>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</si>
  <si>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</si>
  <si>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</si>
  <si>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</si>
  <si>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</si>
  <si>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</si>
  <si>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</si>
  <si>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</si>
  <si>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</si>
  <si>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</si>
  <si>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</si>
  <si>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</si>
  <si>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</si>
  <si>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</si>
  <si>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</si>
  <si>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</si>
  <si>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</si>
  <si>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</si>
  <si>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</si>
  <si>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</si>
  <si>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</si>
  <si>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</si>
  <si>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</si>
  <si>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</si>
  <si>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</si>
  <si>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</si>
  <si>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</si>
  <si>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</si>
  <si>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</si>
  <si>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</si>
  <si>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</si>
  <si>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</si>
  <si>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</si>
  <si>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</si>
  <si>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</si>
  <si>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</si>
  <si>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</si>
  <si>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</si>
  <si>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</si>
  <si>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</si>
  <si>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</si>
  <si>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</si>
  <si>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</si>
  <si>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</si>
  <si>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</si>
  <si>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</si>
  <si>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</si>
  <si>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</si>
  <si>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</si>
  <si>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</si>
  <si>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</si>
  <si>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</si>
  <si>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</si>
  <si>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</si>
  <si>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</si>
  <si>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</si>
  <si>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</si>
  <si>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</si>
  <si>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</si>
  <si>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</si>
  <si>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</si>
  <si>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</si>
  <si>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</si>
  <si>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</si>
  <si>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</si>
  <si>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</si>
  <si>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</si>
  <si>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</si>
  <si>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</si>
  <si>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</si>
  <si>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</si>
  <si>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</si>
  <si>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</si>
  <si>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</si>
  <si>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</si>
  <si>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</si>
  <si>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</si>
  <si>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</si>
  <si>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</si>
  <si>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</si>
  <si>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</si>
  <si>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</si>
  <si>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</si>
  <si>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</si>
  <si>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</si>
  <si>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</si>
  <si>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</si>
  <si>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</si>
  <si>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</si>
  <si>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</si>
  <si>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</si>
  <si>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</si>
  <si>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</si>
  <si>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</si>
  <si>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</si>
  <si>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</si>
  <si>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</si>
  <si>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</si>
  <si>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</si>
  <si>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</si>
  <si>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</si>
  <si>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</si>
  <si>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</si>
  <si>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</si>
  <si>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</si>
  <si>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</si>
  <si>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</si>
  <si>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</si>
  <si>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</si>
  <si>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</si>
  <si>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</si>
  <si>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</si>
  <si>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</si>
  <si>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</si>
  <si>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</si>
  <si>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</si>
  <si>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</si>
  <si>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</si>
  <si>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</si>
  <si>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</si>
  <si>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</si>
  <si>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</si>
  <si>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</si>
  <si>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</si>
  <si>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</si>
  <si>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</si>
  <si>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</si>
  <si>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</si>
  <si>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</si>
  <si>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</si>
  <si>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</si>
  <si>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</si>
  <si>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</si>
  <si>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</si>
  <si>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</si>
  <si>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</si>
  <si>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</si>
  <si>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</si>
  <si>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</si>
  <si>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</si>
  <si>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</si>
  <si>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</si>
  <si>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</si>
  <si>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</si>
  <si>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</si>
  <si>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</si>
  <si>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</si>
  <si>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</si>
  <si>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</si>
  <si>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</si>
  <si>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</si>
  <si>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</si>
  <si>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</si>
  <si>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</si>
  <si>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</si>
  <si>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</si>
  <si>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</si>
  <si>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</si>
  <si>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</si>
  <si>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</si>
  <si>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</si>
  <si>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</si>
  <si>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</si>
  <si>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</si>
  <si>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</si>
  <si>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</si>
  <si>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</si>
  <si>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</si>
  <si>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</si>
  <si>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</si>
  <si>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</si>
  <si>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</si>
  <si>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</si>
  <si>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</si>
  <si>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</si>
  <si>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</si>
  <si>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</si>
  <si>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</si>
  <si>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</si>
  <si>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</si>
  <si>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</si>
  <si>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</si>
  <si>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</si>
  <si>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</si>
  <si>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</si>
  <si>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</si>
  <si>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</si>
  <si>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</si>
  <si>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</si>
  <si>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</si>
  <si>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</si>
  <si>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</si>
  <si>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</si>
  <si>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</si>
  <si>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</si>
  <si>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</si>
  <si>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</si>
  <si>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</si>
  <si>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</si>
  <si>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</si>
  <si>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</si>
  <si>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</si>
  <si>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</si>
  <si>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</si>
  <si>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</si>
  <si>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</si>
  <si>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</si>
  <si>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</si>
  <si>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</si>
  <si>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</si>
  <si>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</si>
  <si>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</si>
  <si>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</si>
  <si>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</si>
  <si>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</si>
  <si>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</si>
  <si>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</si>
  <si>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</si>
  <si>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</si>
  <si>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</si>
  <si>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</si>
  <si>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</si>
  <si>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</si>
  <si>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</si>
  <si>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</si>
  <si>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</si>
  <si>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</si>
  <si>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</si>
  <si>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</si>
  <si>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</si>
  <si>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</si>
  <si>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</si>
  <si>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</si>
  <si>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</si>
  <si>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</si>
  <si>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</si>
  <si>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</si>
  <si>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</si>
  <si>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</si>
  <si>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</si>
  <si>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</si>
  <si>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</si>
  <si>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</si>
  <si>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</si>
  <si>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</si>
  <si>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</si>
  <si>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</si>
  <si>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</si>
  <si>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</si>
  <si>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</si>
  <si>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</si>
  <si>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</si>
  <si>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</si>
  <si>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</si>
  <si>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</si>
  <si>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</si>
  <si>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</si>
  <si>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</si>
  <si>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</si>
  <si>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</si>
  <si>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</si>
  <si>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</si>
  <si>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</si>
  <si>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</si>
  <si>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</si>
  <si>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</si>
  <si>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</si>
  <si>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</si>
  <si>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</si>
  <si>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</si>
  <si>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</si>
  <si>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</si>
  <si>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</si>
  <si>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</si>
  <si>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</si>
  <si>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</si>
  <si>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</si>
  <si>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</si>
  <si>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</si>
  <si>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</si>
  <si>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</si>
  <si>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</si>
  <si>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</si>
  <si>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</si>
  <si>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</si>
  <si>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</si>
  <si>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</si>
  <si>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</si>
  <si>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</si>
  <si>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</si>
  <si>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</si>
  <si>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</si>
  <si>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</si>
  <si>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</si>
  <si>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</si>
  <si>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</si>
  <si>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</si>
  <si>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</si>
  <si>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</si>
  <si>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</si>
  <si>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</si>
  <si>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</si>
  <si>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</si>
  <si>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</si>
  <si>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</si>
  <si>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</si>
  <si>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</si>
  <si>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</si>
  <si>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</si>
  <si>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</si>
  <si>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</si>
  <si>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</si>
  <si>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</si>
  <si>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</si>
  <si>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</si>
  <si>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</si>
  <si>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</si>
  <si>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</si>
  <si>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</si>
  <si>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</si>
  <si>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</si>
  <si>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</si>
  <si>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</si>
  <si>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</si>
  <si>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</si>
  <si>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</si>
  <si>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</si>
  <si>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</si>
  <si>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</si>
  <si>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</si>
  <si>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</si>
  <si>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</si>
  <si>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</si>
  <si>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</si>
  <si>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</si>
  <si>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</si>
  <si>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</si>
  <si>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</si>
  <si>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</si>
  <si>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</si>
  <si>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</si>
  <si>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</si>
  <si>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</si>
  <si>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</si>
  <si>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</si>
  <si>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</si>
  <si>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</si>
  <si>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</si>
  <si>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</si>
  <si>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</si>
  <si>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</si>
  <si>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</si>
  <si>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</si>
  <si>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</si>
  <si>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</si>
  <si>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</si>
  <si>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</si>
  <si>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</si>
  <si>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</si>
  <si>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</si>
  <si>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</si>
  <si>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</si>
  <si>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</si>
  <si>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</si>
  <si>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</si>
  <si>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</si>
  <si>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</si>
  <si>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</si>
  <si>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</si>
  <si>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</si>
  <si>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</si>
  <si>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</si>
  <si>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</si>
  <si>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</si>
  <si>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</si>
  <si>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</si>
  <si>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</si>
  <si>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</si>
  <si>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</si>
  <si>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</si>
  <si>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</si>
  <si>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</si>
  <si>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</si>
  <si>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</si>
  <si>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</si>
  <si>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</si>
  <si>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</si>
  <si>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</si>
  <si>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</si>
  <si>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</si>
  <si>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</si>
  <si>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</si>
  <si>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</si>
  <si>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</si>
  <si>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</si>
  <si>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</si>
  <si>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</si>
  <si>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</si>
  <si>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</si>
  <si>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</si>
  <si>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</si>
  <si>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</si>
  <si>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</si>
  <si>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</si>
  <si>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</si>
  <si>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</si>
  <si>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</si>
  <si>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</si>
  <si>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</si>
  <si>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</si>
  <si>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</si>
  <si>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</si>
  <si>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</si>
  <si>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</si>
  <si>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</si>
  <si>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</si>
  <si>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</si>
  <si>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</si>
  <si>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</si>
  <si>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</si>
  <si>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</si>
  <si>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</si>
  <si>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</si>
  <si>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</si>
  <si>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</si>
  <si>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</si>
  <si>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</si>
  <si>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</si>
  <si>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</si>
  <si>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</si>
  <si>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</si>
  <si>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</si>
  <si>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</si>
  <si>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</si>
  <si>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</si>
  <si>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</si>
  <si>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</si>
  <si>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</si>
  <si>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</si>
  <si>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</si>
  <si>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</si>
  <si>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</si>
  <si>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</si>
  <si>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</si>
  <si>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</si>
  <si>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</si>
  <si>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</si>
  <si>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</si>
  <si>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</si>
  <si>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</si>
  <si>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</si>
  <si>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</si>
  <si>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</si>
  <si>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</si>
  <si>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</si>
  <si>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</si>
  <si>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</si>
  <si>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</si>
  <si>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</si>
  <si>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</si>
  <si>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</si>
  <si>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</si>
  <si>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</si>
  <si>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</si>
  <si>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</si>
  <si>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</si>
  <si>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</si>
  <si>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</si>
  <si>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</si>
  <si>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</si>
  <si>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</si>
  <si>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</si>
  <si>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</si>
  <si>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</si>
  <si>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</si>
  <si>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</si>
  <si>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</si>
  <si>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</si>
  <si>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</si>
  <si>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</si>
  <si>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</si>
  <si>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</si>
  <si>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</si>
  <si>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</si>
  <si>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</si>
  <si>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</si>
  <si>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</si>
  <si>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</si>
  <si>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</si>
  <si>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</si>
  <si>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</si>
  <si>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</si>
  <si>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</si>
  <si>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</si>
  <si>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</si>
  <si>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</si>
  <si>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</si>
  <si>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</si>
  <si>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</si>
  <si>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</si>
  <si>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</si>
  <si>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</si>
  <si>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</si>
  <si>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</si>
  <si>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</si>
  <si>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</si>
  <si>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</si>
  <si>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</si>
  <si>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</si>
  <si>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</si>
  <si>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</si>
  <si>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</si>
  <si>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</si>
  <si>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</si>
  <si>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</si>
  <si>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</si>
  <si>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</si>
  <si>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</si>
  <si>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</si>
  <si>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</si>
  <si>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</si>
  <si>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</si>
  <si>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</si>
  <si>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</si>
  <si>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</si>
  <si>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</si>
  <si>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</si>
  <si>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</si>
  <si>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</si>
  <si>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</si>
  <si>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</si>
  <si>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</si>
  <si>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</si>
  <si>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</si>
  <si>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</si>
  <si>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</si>
  <si>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</si>
  <si>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</si>
  <si>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</si>
  <si>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</si>
  <si>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</si>
  <si>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</si>
  <si>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</si>
  <si>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</si>
  <si>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</si>
  <si>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</si>
  <si>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</si>
  <si>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</si>
  <si>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</si>
  <si>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</si>
  <si>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</si>
  <si>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</si>
  <si>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</si>
  <si>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</si>
  <si>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</si>
  <si>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</si>
  <si>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</si>
  <si>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</si>
  <si>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</si>
  <si>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</si>
  <si>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</si>
  <si>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</si>
  <si>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</si>
  <si>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</si>
  <si>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</si>
  <si>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</si>
  <si>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</si>
  <si>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</si>
  <si>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</si>
  <si>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</si>
  <si>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</si>
  <si>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</si>
  <si>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</si>
  <si>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</si>
  <si>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</si>
  <si>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</si>
  <si>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</si>
  <si>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</si>
  <si>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</si>
  <si>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</si>
  <si>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</si>
  <si>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</si>
  <si>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</si>
  <si>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</si>
  <si>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</si>
  <si>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</si>
  <si>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</si>
  <si>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</si>
  <si>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</si>
  <si>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</si>
  <si>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</si>
  <si>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</si>
  <si>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</si>
  <si>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</si>
  <si>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</si>
  <si>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</si>
  <si>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</si>
  <si>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</si>
  <si>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</si>
  <si>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</si>
  <si>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</si>
  <si>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</si>
  <si>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</si>
  <si>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</si>
  <si>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</si>
  <si>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</si>
  <si>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</si>
  <si>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</si>
  <si>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</si>
  <si>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</si>
  <si>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</si>
  <si>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</si>
  <si>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</si>
  <si>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</si>
  <si>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</si>
  <si>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</si>
  <si>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</si>
  <si>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</si>
  <si>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</si>
  <si>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</si>
  <si>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</si>
  <si>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</si>
  <si>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</si>
  <si>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</si>
  <si>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</si>
  <si>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</si>
  <si>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</si>
  <si>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</si>
  <si>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</si>
  <si>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</si>
  <si>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</si>
  <si>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</si>
  <si>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</si>
  <si>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</si>
  <si>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</si>
  <si>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</si>
  <si>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</si>
  <si>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</si>
  <si>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</si>
  <si>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</si>
  <si>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</si>
  <si>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</si>
  <si>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</si>
  <si>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</si>
  <si>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</si>
  <si>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</si>
  <si>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</si>
  <si>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</si>
  <si>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</si>
  <si>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</si>
  <si>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</si>
  <si>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</si>
  <si>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</si>
  <si>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</si>
  <si>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</si>
  <si>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</si>
  <si>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</si>
  <si>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</si>
  <si>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</si>
  <si>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</si>
  <si>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</si>
  <si>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</si>
  <si>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</si>
  <si>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</si>
  <si>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</si>
  <si>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</si>
  <si>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</si>
  <si>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</si>
  <si>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</si>
  <si>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</si>
  <si>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</si>
  <si>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</si>
  <si>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</si>
  <si>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</si>
  <si>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</si>
  <si>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</si>
  <si>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</si>
  <si>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</si>
  <si>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</si>
  <si>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</si>
  <si>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</si>
  <si>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</si>
  <si>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</si>
  <si>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</si>
  <si>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</si>
  <si>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</si>
  <si>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</si>
  <si>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</si>
  <si>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</si>
  <si>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</si>
  <si>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</si>
  <si>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</si>
  <si>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</si>
  <si>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</si>
  <si>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</si>
  <si>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</si>
  <si>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</si>
  <si>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</si>
  <si>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</si>
  <si>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</si>
  <si>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</si>
  <si>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</si>
  <si>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</si>
  <si>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</si>
  <si>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</si>
  <si>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</si>
  <si>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</si>
  <si>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</si>
  <si>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</si>
  <si>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</si>
  <si>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</si>
  <si>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</si>
  <si>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</si>
  <si>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</si>
  <si>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</si>
  <si>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</si>
  <si>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</si>
  <si>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</si>
  <si>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</si>
  <si>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</si>
  <si>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</si>
  <si>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</si>
  <si>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</si>
  <si>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</si>
  <si>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</si>
  <si>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</si>
  <si>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</si>
  <si>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</si>
  <si>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</si>
  <si>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</si>
  <si>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</si>
  <si>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</si>
  <si>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</si>
  <si>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</si>
  <si>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</si>
  <si>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</si>
  <si>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</si>
  <si>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</si>
  <si>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</si>
  <si>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</si>
  <si>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</si>
  <si>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</si>
  <si>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</si>
  <si>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</si>
  <si>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</si>
  <si>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</si>
  <si>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</si>
  <si>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</si>
  <si>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</si>
  <si>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</si>
  <si>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</si>
  <si>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</si>
  <si>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</si>
  <si>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</si>
  <si>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</si>
  <si>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</si>
  <si>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</si>
  <si>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</si>
  <si>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</si>
  <si>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</si>
  <si>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</si>
  <si>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</si>
  <si>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</si>
  <si>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</si>
  <si>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</si>
  <si>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</si>
  <si>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</si>
  <si>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</si>
  <si>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</si>
  <si>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</si>
  <si>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</si>
  <si>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</si>
  <si>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</si>
  <si>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</si>
  <si>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</si>
  <si>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</si>
  <si>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</si>
  <si>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</si>
  <si>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</si>
  <si>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</si>
  <si>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</si>
  <si>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</si>
  <si>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</si>
  <si>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</si>
  <si>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</si>
  <si>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</si>
  <si>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</si>
  <si>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</si>
  <si>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</si>
  <si>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</si>
  <si>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</si>
  <si>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</si>
  <si>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</si>
  <si>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</si>
  <si>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</si>
  <si>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</si>
  <si>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</si>
  <si>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</si>
  <si>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</si>
  <si>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</si>
  <si>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</si>
  <si>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</si>
  <si>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</si>
  <si>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</si>
  <si>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</si>
  <si>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</si>
  <si>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</si>
  <si>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</si>
  <si>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</si>
  <si>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</si>
  <si>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</si>
  <si>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</si>
  <si>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</si>
  <si>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</si>
  <si>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</si>
  <si>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</si>
  <si>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</si>
  <si>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</si>
  <si>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</si>
  <si>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</si>
  <si>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</si>
  <si>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</si>
  <si>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</si>
  <si>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</si>
  <si>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</si>
  <si>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</si>
  <si>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</si>
  <si>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</si>
  <si>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</si>
  <si>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</si>
  <si>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</si>
  <si>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</si>
  <si>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</si>
  <si>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</si>
  <si>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</si>
  <si>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</si>
  <si>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</si>
  <si>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</si>
  <si>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</si>
  <si>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</si>
  <si>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</si>
  <si>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</si>
  <si>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</si>
  <si>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</si>
  <si>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</si>
  <si>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</si>
  <si>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</si>
  <si>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</si>
  <si>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</si>
  <si>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</si>
  <si>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</si>
  <si>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</si>
  <si>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</si>
  <si>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</si>
  <si>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</si>
  <si>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</si>
  <si>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</si>
  <si>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</si>
  <si>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</si>
  <si>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</si>
  <si>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</si>
  <si>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</si>
  <si>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</si>
  <si>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</si>
  <si>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</si>
  <si>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</si>
  <si>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</si>
  <si>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</si>
  <si>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</si>
  <si>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</si>
  <si>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</si>
  <si>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</si>
  <si>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</si>
  <si>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</si>
  <si>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</si>
  <si>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</si>
  <si>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</si>
  <si>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</si>
  <si>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</si>
  <si>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</si>
  <si>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</si>
  <si>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</si>
  <si>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</si>
  <si>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</si>
  <si>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</si>
  <si>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</si>
  <si>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</si>
  <si>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</si>
  <si>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</si>
  <si>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</si>
  <si>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</si>
  <si>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</si>
  <si>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</si>
  <si>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</si>
  <si>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</si>
  <si>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</si>
  <si>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</si>
  <si>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</si>
  <si>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</si>
  <si>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</si>
  <si>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</si>
  <si>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</si>
  <si>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</si>
  <si>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</si>
  <si>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</si>
  <si>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</si>
  <si>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</si>
  <si>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</si>
  <si>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</si>
  <si>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</si>
  <si>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</si>
  <si>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</si>
  <si>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</si>
  <si>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</si>
  <si>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</si>
  <si>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</si>
  <si>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</si>
  <si>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</si>
  <si>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</si>
  <si>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</si>
  <si>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</si>
  <si>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</si>
  <si>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</si>
  <si>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</si>
  <si>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</si>
  <si>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</si>
  <si>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</si>
  <si>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</si>
  <si>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</si>
  <si>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</si>
  <si>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</si>
  <si>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</si>
  <si>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</si>
  <si>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</si>
  <si>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</si>
  <si>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</si>
  <si>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</si>
  <si>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</si>
  <si>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</si>
  <si>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</si>
  <si>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</si>
  <si>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</si>
  <si>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</si>
  <si>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</si>
  <si>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</si>
  <si>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</si>
  <si>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</si>
  <si>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</si>
  <si>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</si>
  <si>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</si>
  <si>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</si>
  <si>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</si>
  <si>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</si>
  <si>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</si>
  <si>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</si>
  <si>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</si>
  <si>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</si>
  <si>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</si>
  <si>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</si>
  <si>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</si>
  <si>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</si>
  <si>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</si>
  <si>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</si>
  <si>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</si>
  <si>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</si>
  <si>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</si>
  <si>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</si>
  <si>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</si>
  <si>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</si>
  <si>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</si>
  <si>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</si>
  <si>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</si>
  <si>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</si>
  <si>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</si>
  <si>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</si>
  <si>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</si>
  <si>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</si>
  <si>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</si>
  <si>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</si>
  <si>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</si>
  <si>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</si>
  <si>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</si>
  <si>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</si>
  <si>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</si>
  <si>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</si>
  <si>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</si>
  <si>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</si>
  <si>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</si>
  <si>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</si>
  <si>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</si>
  <si>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</si>
  <si>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</si>
  <si>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</si>
  <si>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</si>
  <si>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</si>
  <si>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</si>
  <si>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</si>
  <si>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</si>
  <si>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</si>
  <si>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</si>
  <si>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</si>
  <si>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</si>
  <si>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</si>
  <si>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</si>
  <si>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</si>
  <si>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</si>
  <si>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</si>
  <si>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</si>
  <si>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</si>
  <si>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</si>
  <si>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</si>
  <si>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</si>
  <si>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</si>
  <si>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</si>
  <si>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</si>
  <si>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</si>
  <si>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</si>
  <si>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</si>
  <si>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</si>
  <si>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</si>
  <si>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</si>
  <si>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</si>
  <si>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</si>
  <si>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</si>
  <si>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</si>
  <si>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</si>
  <si>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</si>
  <si>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</si>
  <si>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</si>
  <si>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</si>
  <si>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</si>
  <si>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</si>
  <si>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</si>
  <si>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</si>
  <si>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</si>
  <si>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</si>
  <si>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</si>
  <si>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</si>
  <si>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</si>
  <si>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</si>
  <si>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</si>
  <si>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</si>
  <si>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</si>
  <si>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</si>
  <si>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</si>
  <si>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</si>
  <si>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</si>
  <si>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</si>
  <si>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</si>
  <si>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</si>
  <si>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</si>
  <si>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</si>
  <si>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</si>
  <si>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</si>
  <si>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</si>
  <si>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</si>
  <si>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</si>
  <si>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</si>
  <si>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</si>
  <si>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</si>
  <si>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</si>
  <si>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</si>
  <si>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</si>
  <si>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</si>
  <si>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</si>
  <si>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</si>
  <si>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</si>
  <si>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</si>
  <si>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</si>
  <si>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</si>
  <si>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</si>
  <si>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</si>
  <si>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</si>
  <si>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</si>
  <si>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</si>
  <si>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</si>
  <si>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</si>
  <si>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</si>
  <si>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</si>
  <si>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</si>
  <si>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</si>
  <si>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</si>
  <si>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</si>
  <si>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</si>
  <si>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</si>
  <si>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</si>
  <si>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</si>
  <si>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</si>
  <si>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</si>
  <si>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</si>
  <si>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</si>
  <si>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</si>
  <si>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</si>
  <si>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</si>
  <si>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</si>
  <si>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</si>
  <si>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</si>
  <si>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</si>
  <si>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</si>
  <si>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</si>
  <si>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</si>
  <si>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</si>
  <si>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</si>
  <si>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</si>
  <si>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</si>
  <si>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</si>
  <si>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</si>
  <si>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</si>
  <si>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</si>
  <si>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</si>
  <si>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</si>
  <si>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</si>
  <si>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</si>
  <si>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</si>
  <si>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</si>
  <si>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</si>
  <si>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</si>
  <si>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</si>
  <si>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</si>
  <si>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</si>
  <si>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</si>
  <si>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</si>
  <si>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</si>
  <si>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</si>
  <si>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</si>
  <si>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</si>
  <si>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</si>
  <si>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</si>
  <si>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</si>
  <si>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</si>
  <si>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</si>
  <si>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</si>
  <si>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</si>
  <si>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</si>
  <si>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</si>
  <si>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</si>
  <si>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</si>
  <si>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</si>
  <si>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</si>
  <si>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</si>
  <si>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</si>
  <si>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</si>
  <si>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</si>
  <si>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</si>
  <si>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</si>
  <si>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</si>
  <si>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</si>
  <si>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</si>
  <si>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</si>
  <si>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</si>
  <si>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</si>
  <si>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</si>
  <si>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</si>
  <si>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</si>
  <si>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</si>
  <si>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</si>
  <si>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</si>
  <si>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</si>
  <si>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</si>
  <si>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</si>
  <si>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</si>
  <si>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</si>
  <si>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</si>
  <si>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</si>
  <si>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</si>
  <si>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</si>
  <si>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</si>
  <si>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</si>
  <si>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</si>
  <si>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</si>
  <si>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</si>
  <si>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</si>
  <si>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</si>
  <si>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</si>
  <si>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</si>
  <si>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</si>
  <si>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</si>
  <si>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</si>
  <si>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</si>
  <si>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</si>
  <si>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</si>
  <si>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</si>
  <si>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</si>
  <si>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</si>
  <si>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</si>
  <si>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</si>
  <si>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</si>
  <si>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</si>
  <si>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</si>
  <si>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</si>
  <si>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</si>
  <si>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</si>
  <si>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</si>
  <si>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</si>
  <si>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</si>
  <si>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</si>
  <si>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</si>
  <si>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</si>
  <si>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</si>
  <si>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</si>
  <si>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</si>
  <si>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</si>
  <si>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</si>
  <si>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</si>
  <si>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</si>
  <si>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</si>
  <si>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</si>
  <si>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</si>
  <si>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</si>
  <si>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</si>
  <si>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</si>
  <si>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</si>
  <si>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</si>
  <si>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</si>
  <si>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</si>
  <si>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</si>
  <si>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</si>
  <si>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</si>
  <si>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</si>
  <si>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</si>
  <si>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</si>
  <si>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</si>
  <si>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</si>
  <si>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</si>
  <si>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</si>
  <si>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</si>
  <si>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</si>
  <si>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</si>
  <si>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</si>
  <si>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</si>
  <si>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</si>
  <si>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</si>
  <si>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</si>
  <si>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</si>
  <si>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</si>
  <si>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</si>
  <si>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</si>
  <si>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</si>
  <si>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</si>
  <si>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</si>
  <si>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</si>
  <si>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</si>
  <si>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</si>
  <si>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</si>
  <si>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</si>
  <si>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</si>
  <si>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</si>
  <si>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</si>
  <si>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</si>
  <si>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</si>
  <si>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</si>
  <si>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</si>
  <si>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</si>
  <si>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</si>
  <si>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</si>
  <si>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</si>
  <si>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</si>
  <si>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</si>
  <si>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</si>
  <si>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</si>
  <si>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</si>
  <si>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</si>
  <si>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</si>
  <si>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</si>
  <si>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</si>
  <si>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</si>
  <si>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</si>
  <si>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</si>
  <si>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</si>
  <si>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</si>
  <si>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</si>
  <si>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</si>
  <si>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</si>
  <si>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</si>
  <si>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</si>
  <si>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</si>
  <si>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</si>
  <si>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</si>
  <si>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</si>
  <si>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</si>
  <si>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</si>
  <si>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</si>
  <si>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</si>
  <si>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</si>
  <si>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</si>
  <si>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</si>
  <si>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</si>
  <si>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</si>
  <si>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</si>
  <si>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</si>
  <si>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</si>
  <si>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</si>
  <si>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</si>
  <si>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</si>
  <si>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</si>
  <si>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</si>
  <si>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</si>
  <si>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</si>
  <si>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</si>
  <si>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</si>
  <si>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</si>
  <si>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</si>
  <si>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</si>
  <si>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</si>
  <si>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</si>
  <si>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</si>
  <si>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</si>
  <si>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</si>
  <si>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</si>
  <si>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</si>
  <si>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</si>
  <si>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</si>
  <si>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</si>
  <si>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</si>
  <si>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</si>
  <si>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</si>
  <si>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</si>
  <si>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</si>
  <si>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</si>
  <si>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</si>
  <si>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</si>
  <si>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</si>
  <si>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</si>
  <si>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</si>
  <si>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</si>
  <si>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</si>
  <si>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</si>
  <si>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</si>
  <si>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</si>
  <si>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</si>
  <si>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</si>
  <si>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</si>
  <si>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</si>
  <si>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</si>
  <si>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</si>
  <si>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</si>
  <si>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</si>
  <si>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</si>
  <si>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</si>
  <si>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</si>
  <si>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</si>
  <si>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</si>
  <si>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</si>
  <si>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</si>
  <si>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</si>
  <si>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</si>
  <si>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</si>
  <si>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</si>
  <si>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</si>
  <si>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</si>
  <si>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</si>
  <si>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</si>
  <si>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</si>
  <si>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</si>
  <si>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</si>
  <si>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</si>
  <si>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</si>
  <si>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</si>
  <si>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</si>
  <si>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</si>
  <si>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</si>
  <si>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</si>
  <si>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</si>
  <si>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</si>
  <si>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</si>
  <si>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</si>
  <si>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</si>
  <si>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</si>
  <si>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</si>
  <si>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</si>
  <si>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</si>
  <si>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</si>
  <si>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</si>
  <si>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</si>
  <si>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</si>
  <si>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</si>
  <si>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</si>
  <si>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</si>
  <si>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</si>
  <si>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</si>
  <si>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</si>
  <si>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</si>
  <si>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</si>
  <si>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</si>
  <si>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</si>
  <si>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</si>
  <si>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</si>
  <si>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</si>
  <si>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</si>
  <si>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</si>
  <si>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</si>
  <si>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</si>
  <si>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</si>
  <si>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</si>
  <si>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</si>
  <si>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</si>
  <si>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</si>
  <si>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</si>
  <si>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</si>
  <si>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</si>
  <si>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</si>
  <si>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</si>
  <si>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</si>
  <si>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</si>
  <si>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</si>
  <si>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</si>
  <si>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</si>
  <si>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</si>
  <si>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</si>
  <si>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</si>
  <si>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</si>
  <si>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</si>
  <si>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</si>
  <si>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</si>
  <si>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</si>
  <si>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</si>
  <si>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</si>
  <si>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</si>
  <si>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</si>
  <si>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</si>
  <si>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</si>
  <si>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</si>
  <si>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</si>
  <si>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</si>
  <si>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</si>
  <si>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</si>
  <si>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</si>
  <si>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</si>
  <si>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</si>
  <si>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</si>
  <si>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</si>
  <si>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</si>
  <si>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</si>
  <si>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</si>
  <si>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</si>
  <si>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</si>
  <si>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</si>
  <si>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</si>
  <si>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</si>
  <si>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</si>
  <si>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</si>
  <si>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</si>
  <si>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</si>
  <si>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</si>
  <si>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</si>
  <si>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</si>
  <si>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</si>
  <si>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</si>
  <si>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</si>
  <si>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</si>
  <si>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</si>
  <si>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</si>
  <si>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</si>
  <si>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</si>
  <si>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</si>
  <si>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</si>
  <si>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</si>
  <si>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</si>
  <si>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</si>
  <si>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</si>
  <si>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</si>
  <si>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</si>
  <si>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</si>
  <si>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</si>
  <si>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</si>
  <si>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</si>
  <si>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</si>
  <si>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</si>
  <si>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</si>
  <si>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</si>
  <si>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</si>
  <si>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</si>
  <si>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</si>
  <si>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</si>
  <si>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</si>
  <si>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</si>
  <si>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</si>
  <si>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</si>
  <si>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</si>
  <si>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</si>
  <si>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</si>
  <si>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</si>
  <si>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</si>
  <si>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</si>
  <si>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</si>
  <si>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</si>
  <si>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</si>
  <si>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</si>
  <si>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</si>
  <si>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</si>
  <si>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</si>
  <si>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</si>
  <si>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</si>
  <si>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</si>
  <si>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</si>
  <si>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</si>
  <si>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</si>
  <si>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</si>
  <si>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</si>
  <si>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</si>
  <si>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</si>
  <si>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</si>
  <si>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</si>
  <si>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</si>
  <si>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</si>
  <si>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</si>
  <si>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</si>
  <si>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</si>
  <si>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</si>
  <si>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</si>
  <si>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</si>
  <si>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</si>
  <si>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</si>
  <si>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</si>
  <si>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</si>
  <si>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</si>
  <si>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</si>
  <si>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</si>
  <si>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</si>
  <si>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</si>
  <si>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</si>
  <si>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</si>
  <si>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</si>
  <si>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</si>
  <si>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</si>
  <si>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</si>
  <si>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</si>
  <si>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</si>
  <si>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</si>
  <si>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</si>
  <si>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</si>
  <si>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</si>
  <si>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</si>
  <si>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</si>
  <si>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</si>
  <si>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</si>
  <si>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</si>
  <si>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</si>
  <si>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</si>
  <si>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</si>
  <si>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</si>
  <si>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</si>
  <si>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</si>
  <si>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</si>
  <si>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</si>
  <si>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</si>
  <si>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</si>
  <si>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</si>
  <si>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</si>
  <si>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</si>
  <si>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</si>
  <si>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</si>
  <si>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</si>
  <si>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</si>
  <si>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</si>
  <si>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</si>
  <si>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</si>
  <si>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</si>
  <si>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</si>
  <si>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</si>
  <si>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</si>
  <si>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</si>
  <si>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</si>
  <si>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</si>
  <si>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</si>
  <si>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</si>
  <si>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</si>
  <si>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</si>
  <si>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</si>
  <si>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</si>
  <si>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</si>
  <si>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</si>
  <si>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</si>
  <si>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</si>
  <si>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</si>
  <si>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</si>
  <si>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</si>
  <si>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</si>
  <si>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</si>
  <si>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</si>
  <si>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</si>
  <si>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</si>
  <si>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</si>
  <si>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</si>
  <si>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</si>
  <si>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</si>
  <si>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</si>
  <si>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</si>
  <si>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</si>
  <si>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</si>
  <si>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</si>
  <si>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</si>
  <si>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</si>
  <si>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</si>
  <si>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</si>
  <si>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</si>
  <si>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</si>
  <si>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</si>
  <si>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</si>
  <si>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</si>
  <si>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</si>
  <si>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</si>
  <si>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</si>
  <si>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</si>
  <si>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</si>
  <si>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</si>
  <si>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</si>
  <si>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</si>
  <si>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</si>
  <si>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</si>
  <si>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</si>
  <si>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</si>
  <si>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</si>
  <si>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</si>
  <si>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</si>
  <si>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</si>
  <si>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</si>
  <si>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</si>
  <si>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</si>
  <si>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</si>
  <si>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</si>
  <si>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</si>
  <si>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</si>
  <si>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</si>
  <si>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</si>
  <si>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</si>
  <si>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</si>
  <si>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</si>
  <si>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</si>
  <si>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</si>
  <si>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</si>
  <si>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</si>
  <si>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</si>
  <si>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</si>
  <si>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</si>
  <si>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</si>
  <si>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</si>
  <si>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</si>
  <si>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</si>
  <si>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</si>
  <si>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</si>
  <si>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</si>
  <si>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</si>
  <si>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</si>
  <si>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</si>
  <si>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</si>
  <si>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</si>
  <si>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</si>
  <si>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</si>
  <si>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</si>
  <si>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</si>
  <si>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</si>
  <si>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</si>
  <si>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</si>
  <si>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</si>
  <si>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</si>
  <si>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</si>
  <si>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</si>
  <si>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</si>
  <si>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</si>
  <si>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</si>
  <si>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</si>
  <si>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</si>
  <si>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</si>
  <si>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</si>
  <si>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</si>
  <si>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</si>
  <si>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</si>
  <si>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</si>
  <si>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</si>
  <si>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</si>
  <si>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</si>
  <si>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</si>
  <si>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</si>
  <si>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</si>
  <si>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</si>
  <si>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</si>
  <si>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</si>
  <si>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</si>
  <si>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</si>
  <si>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</si>
  <si>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</si>
  <si>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</si>
  <si>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</si>
  <si>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</si>
  <si>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</si>
  <si>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</si>
  <si>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</si>
  <si>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</si>
  <si>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</si>
  <si>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</si>
  <si>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</si>
  <si>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</si>
  <si>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</si>
  <si>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</si>
  <si>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</si>
  <si>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</si>
  <si>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</si>
  <si>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</si>
  <si>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</si>
  <si>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</si>
  <si>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</si>
  <si>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</si>
  <si>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</si>
  <si>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</si>
  <si>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</si>
  <si>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</si>
  <si>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</si>
  <si>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</si>
  <si>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</si>
  <si>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</si>
  <si>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</si>
  <si>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</si>
  <si>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</si>
  <si>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</si>
  <si>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</si>
  <si>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</si>
  <si>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</si>
  <si>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</si>
  <si>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</si>
  <si>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</si>
  <si>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</si>
  <si>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</si>
  <si>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</si>
  <si>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</si>
  <si>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</si>
  <si>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</si>
  <si>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</si>
  <si>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</si>
  <si>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</si>
  <si>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</si>
  <si>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</si>
  <si>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</si>
  <si>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</si>
  <si>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</si>
  <si>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</si>
  <si>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</si>
  <si>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</si>
  <si>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</si>
  <si>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</si>
  <si>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</si>
  <si>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</si>
  <si>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</si>
  <si>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</si>
  <si>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</si>
  <si>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</si>
  <si>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</si>
  <si>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</si>
  <si>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</si>
  <si>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</si>
  <si>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</si>
  <si>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</si>
  <si>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</si>
  <si>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</si>
  <si>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</si>
  <si>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</si>
  <si>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</si>
  <si>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</si>
  <si>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</si>
  <si>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</si>
  <si>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</si>
  <si>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</si>
  <si>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</si>
  <si>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</si>
  <si>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</si>
  <si>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</si>
  <si>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</si>
  <si>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</si>
  <si>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</si>
  <si>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</si>
  <si>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</si>
  <si>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</si>
  <si>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</si>
  <si>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</si>
  <si>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</si>
  <si>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</si>
  <si>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</si>
  <si>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</si>
  <si>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</si>
  <si>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</si>
  <si>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</si>
  <si>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</si>
  <si>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</si>
  <si>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</si>
  <si>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</si>
  <si>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</si>
  <si>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</si>
  <si>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</si>
  <si>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</si>
  <si>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</si>
  <si>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</si>
  <si>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</si>
  <si>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</si>
  <si>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</si>
  <si>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</si>
  <si>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</si>
  <si>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</si>
  <si>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</si>
  <si>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</si>
  <si>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</si>
  <si>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</si>
  <si>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</si>
  <si>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</si>
  <si>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</si>
  <si>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</si>
  <si>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</si>
  <si>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</si>
  <si>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</si>
  <si>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</si>
  <si>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</si>
  <si>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</si>
  <si>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</si>
  <si>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</si>
  <si>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</si>
  <si>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</si>
  <si>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</si>
  <si>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</si>
  <si>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</si>
  <si>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</si>
  <si>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</si>
  <si>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</si>
  <si>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</si>
  <si>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</si>
  <si>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</si>
  <si>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</si>
  <si>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</si>
  <si>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</si>
  <si>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</si>
  <si>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</si>
  <si>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</si>
  <si>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</si>
  <si>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</si>
  <si>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</si>
  <si>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</si>
  <si>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</si>
  <si>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</si>
  <si>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</si>
  <si>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</si>
  <si>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</si>
  <si>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</si>
  <si>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</si>
  <si>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</si>
  <si>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</si>
  <si>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</si>
  <si>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</si>
  <si>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</si>
  <si>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</si>
  <si>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</si>
  <si>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</si>
  <si>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</si>
  <si>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</si>
  <si>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</si>
  <si>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</si>
  <si>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</si>
  <si>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</si>
  <si>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</si>
  <si>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</si>
  <si>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</si>
  <si>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</si>
  <si>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</si>
  <si>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</si>
  <si>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</si>
  <si>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</si>
  <si>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</si>
  <si>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</si>
  <si>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</si>
  <si>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</si>
  <si>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</si>
  <si>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</si>
  <si>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</si>
  <si>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</si>
  <si>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</si>
  <si>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</si>
  <si>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</si>
  <si>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</si>
  <si>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</si>
  <si>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</si>
  <si>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</si>
  <si>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</si>
  <si>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</si>
  <si>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</si>
  <si>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</si>
  <si>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</si>
  <si>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</si>
  <si>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</si>
  <si>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</si>
  <si>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</si>
  <si>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</si>
  <si>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</si>
  <si>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</si>
  <si>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</si>
  <si>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</si>
  <si>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</si>
  <si>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</si>
  <si>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</si>
  <si>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</si>
  <si>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</si>
  <si>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</si>
  <si>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</si>
  <si>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</si>
  <si>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</si>
  <si>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</si>
  <si>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</si>
  <si>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</si>
  <si>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</si>
  <si>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</si>
  <si>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</si>
  <si>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</si>
  <si>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</si>
  <si>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</si>
  <si>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</si>
  <si>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</si>
  <si>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</si>
  <si>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</si>
  <si>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</si>
  <si>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</si>
  <si>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</si>
  <si>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</si>
  <si>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</si>
  <si>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</si>
  <si>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</si>
  <si>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</si>
  <si>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</si>
  <si>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</si>
  <si>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</si>
  <si>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</si>
  <si>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</si>
  <si>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</si>
  <si>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</si>
  <si>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</si>
  <si>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</si>
  <si>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</si>
  <si>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</si>
  <si>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</si>
  <si>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</si>
  <si>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</si>
  <si>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</si>
  <si>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</si>
  <si>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</si>
  <si>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</si>
  <si>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</si>
  <si>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</si>
  <si>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</si>
  <si>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</si>
  <si>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</si>
  <si>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</si>
  <si>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</si>
  <si>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</si>
  <si>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</si>
  <si>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</si>
  <si>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</si>
  <si>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</si>
  <si>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</si>
  <si>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</si>
  <si>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</si>
  <si>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</si>
  <si>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</si>
  <si>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</si>
  <si>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</si>
  <si>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</si>
  <si>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</si>
  <si>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</si>
  <si>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</si>
  <si>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</si>
  <si>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</si>
  <si>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</si>
  <si>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</si>
  <si>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</si>
  <si>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</si>
  <si>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</si>
  <si>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</si>
  <si>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</si>
  <si>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</si>
  <si>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</si>
  <si>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</si>
  <si>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</si>
  <si>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</si>
  <si>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</si>
  <si>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</si>
  <si>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</si>
  <si>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</si>
  <si>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</si>
  <si>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</si>
  <si>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</si>
  <si>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</si>
  <si>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</si>
  <si>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</si>
  <si>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</si>
  <si>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</si>
  <si>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</si>
  <si>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</si>
  <si>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</si>
  <si>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</si>
  <si>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</si>
  <si>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</si>
  <si>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</si>
  <si>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</si>
  <si>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</si>
  <si>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</si>
  <si>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</si>
  <si>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</si>
  <si>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</si>
  <si>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</si>
  <si>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</si>
  <si>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</si>
  <si>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</si>
  <si>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</si>
  <si>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</si>
  <si>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</si>
  <si>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</si>
  <si>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</si>
  <si>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</si>
  <si>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</si>
  <si>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</si>
  <si>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</si>
  <si>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</si>
  <si>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</si>
  <si>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</si>
  <si>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</si>
  <si>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</si>
  <si>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</si>
  <si>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</si>
  <si>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</si>
  <si>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</si>
  <si>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</si>
  <si>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</si>
  <si>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</si>
  <si>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</si>
  <si>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</si>
  <si>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</si>
  <si>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</si>
  <si>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</si>
  <si>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</si>
  <si>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</si>
  <si>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</si>
  <si>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</si>
  <si>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</si>
  <si>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</si>
  <si>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</si>
  <si>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</si>
  <si>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</si>
  <si>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</si>
  <si>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</si>
  <si>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</si>
  <si>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</si>
  <si>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</si>
  <si>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</si>
  <si>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</si>
  <si>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</si>
  <si>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</si>
  <si>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</si>
  <si>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</si>
  <si>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</si>
  <si>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</si>
  <si>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</si>
  <si>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</si>
  <si>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</si>
  <si>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</si>
  <si>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</si>
  <si>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</si>
  <si>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</si>
  <si>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</si>
  <si>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</si>
  <si>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</si>
  <si>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</si>
  <si>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</si>
  <si>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</si>
  <si>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</si>
  <si>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</si>
  <si>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</si>
  <si>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</si>
  <si>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</si>
  <si>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</si>
  <si>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</si>
  <si>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</si>
  <si>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</si>
  <si>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</si>
  <si>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</si>
  <si>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</si>
  <si>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</si>
  <si>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</si>
  <si>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</si>
  <si>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</si>
  <si>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</si>
  <si>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</si>
  <si>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</si>
  <si>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</si>
  <si>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</si>
  <si>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</si>
  <si>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</si>
  <si>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</si>
  <si>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</si>
  <si>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</si>
  <si>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</si>
  <si>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</si>
  <si>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</si>
  <si>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</si>
  <si>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</si>
  <si>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</si>
  <si>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</si>
  <si>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</si>
  <si>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</si>
  <si>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</si>
  <si>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</si>
  <si>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</si>
  <si>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</si>
  <si>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</si>
  <si>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</si>
  <si>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</si>
  <si>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</si>
  <si>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</si>
  <si>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</si>
  <si>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</si>
  <si>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</si>
  <si>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</si>
  <si>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</si>
  <si>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</si>
  <si>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</si>
  <si>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</si>
  <si>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</si>
  <si>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PCM-20251018-00000376</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</si>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</sst>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6" totalsRowShown="0" headerRowDxfId="174" dataDxfId="173" headerRowBorderDxfId="171" tableBorderDxfId="172" totalsRowBorderDxfId="170">
  <autoFilter ref="A1:L11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6"/>
  <sheetViews>
    <sheetView workbookViewId="0">
      <selection activeCell="F6" sqref="F6"/>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285.31979155092267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4.8244790509197628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t="s">
        <v>38968</v>
      </c>
      <c r="B4" s="159" t="str">
        <f>IFERROR(VLOOKUP(D4,DB!A:K,11,0),"")</f>
        <v>R1</v>
      </c>
      <c r="C4" s="139">
        <v>1</v>
      </c>
      <c r="D4" s="139" t="s">
        <v>21438</v>
      </c>
      <c r="E4" s="140" t="s">
        <v>38964</v>
      </c>
      <c r="F4" s="141">
        <v>45948.260937500003</v>
      </c>
      <c r="G4" s="142">
        <f ca="1">IFERROR(NOW()-F4,"")</f>
        <v>7.2799768458935432E-3</v>
      </c>
      <c r="H4" s="141">
        <v>45948.255844907406</v>
      </c>
      <c r="I4" s="139" t="str">
        <f>IFERROR(VLOOKUP(D4,DB!A:F,6,0),"")</f>
        <v>SCECO</v>
      </c>
      <c r="J4" s="139" t="str">
        <f>IFERROR(VLOOKUP(D4,DB!A:G,7,0),"")</f>
        <v>No BB Design+Good</v>
      </c>
      <c r="K4" s="143" t="s">
        <v>38969</v>
      </c>
      <c r="L4" s="144" t="str">
        <f>IFERROR(VLOOKUP(D4,DB!A:I,9,0),"")</f>
        <v>Latis</v>
      </c>
      <c r="M4" s="67"/>
    </row>
    <row r="5" spans="1:15" ht="15" customHeight="1">
      <c r="A5" s="172"/>
      <c r="B5" s="159" t="str">
        <f>IFERROR(VLOOKUP(D5,DB!A:K,11,0),"")</f>
        <v/>
      </c>
      <c r="C5" s="139"/>
      <c r="D5" s="139"/>
      <c r="E5" s="140"/>
      <c r="F5" s="141"/>
      <c r="G5" s="142">
        <f ca="1">IFERROR(NOW()-F5,"")</f>
        <v>45948.268217476849</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45948.268217476849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45948.268217476849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45948.268217476849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43"/>
      <c r="E9" s="140"/>
      <c r="F9" s="141"/>
      <c r="G9" s="142">
        <f ca="1">IFERROR(NOW()-F9,"")</f>
        <v>45948.268217476849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45948.268217476849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45948.268217476849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45948.268217476849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45948.268217476849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45948.268217476849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45948.268217476849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45948.268217476849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45948.268217476849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45948.268217476849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45948.268217476849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45948.268217476849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45948.268217476849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45948.268217476849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45948.268217476849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45948.268217476849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45948.268217476849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45948.268217476849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45948.268217476849</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45948.268217476849</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45948.268217476849</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45948.268217476849</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45948.268217476849</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45948.268217476849</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45948.268217476849</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45948.268217476849</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45948.268217476849</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45948.268217476849</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45948.268217476849</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45948.268217476849</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45948.268217476849</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45948.268217476849</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45948.268217476849</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45948.268217476849</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45948.268217476849</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45948.268217476849</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45948.268217476849</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45948.268217476849</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45948.268217476849</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45948.268217476849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45948.268217476849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45948.268217476849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45948.268217476849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45948.268217476849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45948.268217476849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45948.268217476849</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45948.268217476849</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45948.268217476849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45948.268217476849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45948.268217476849</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45948.268217476849</v>
      </c>
      <c r="H59" s="141"/>
      <c r="I59" s="139" t="str">
        <f>IFERROR(VLOOKUP(D59,DB!A:F,6,0),"")</f>
        <v/>
      </c>
      <c r="J59" s="139" t="str">
        <f>IFERROR(VLOOKUP(D59,DB!A:G,7,0),"")</f>
        <v/>
      </c>
      <c r="K59" s="143"/>
      <c r="L59" s="144" t="str">
        <f>IFERROR(VLOOKUP(D59,DB!A:I,9,0),"")</f>
        <v/>
      </c>
    </row>
    <row r="60" spans="1:12" ht="15" customHeight="1">
      <c r="A60" s="160"/>
      <c r="B60" s="161" t="str">
        <f>IFERROR(VLOOKUP(D60,DB!A:K,11,0),"")</f>
        <v/>
      </c>
      <c r="C60" s="161"/>
      <c r="D60" s="161"/>
      <c r="E60" s="162"/>
      <c r="F60" s="163"/>
      <c r="G60" s="164">
        <f ca="1">IFERROR(NOW()-F60,"")</f>
        <v>45948.268217476849</v>
      </c>
      <c r="H60" s="163"/>
      <c r="I60" s="161" t="str">
        <f>IFERROR(VLOOKUP(D60,DB!A:F,6,0),"")</f>
        <v/>
      </c>
      <c r="J60" s="161" t="str">
        <f>IFERROR(VLOOKUP(D60,DB!A:G,7,0),"")</f>
        <v/>
      </c>
      <c r="K60" s="165"/>
      <c r="L60" s="166" t="str">
        <f>IFERROR(VLOOKUP(D60,DB!A:I,9,0),"")</f>
        <v/>
      </c>
    </row>
    <row r="61" spans="1:12" ht="15" customHeight="1">
      <c r="A61" s="138"/>
      <c r="B61" s="139" t="str">
        <f>IFERROR(VLOOKUP(D61,DB!A:K,11,0),"")</f>
        <v/>
      </c>
      <c r="C61" s="139"/>
      <c r="D61" s="139"/>
      <c r="E61" s="140"/>
      <c r="F61" s="141"/>
      <c r="G61" s="142">
        <f ca="1">IFERROR(NOW()-F61,"")</f>
        <v>45948.268217476849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45948.268217476849</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45948.268217476849</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45948.268217476849</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45948.268217476849</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45948.268217476849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45948.268217476849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45948.268217476849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45948.268217476849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45948.268217476849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45948.268217476849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45948.268217476849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45948.268217476849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45948.268217476849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45948.268217476849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45948.268217476849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45948.268217476849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45948.268217476849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45948.268217476849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45948.268217476849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45948.268217476849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45948.268217476849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45948.268217476849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45948.268217476849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45948.268217476849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45948.268217476849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45948.268217476849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45948.268217476849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45948.268217476849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45948.268217476849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45948.268217476849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45948.268217476849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45948.268217476849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45948.268217476849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45948.268217476849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45948.268217476849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45948.268217476849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45948.268217476849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45948.268217476849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45948.268217476849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45948.268217476849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45948.268217476849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45948.268217476849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45948.268217476849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45948.268217476849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45948.268217476849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45948.268217476849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45948.268217476849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45948.268217476849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45948.268217476849</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45948.268217476849</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45948.268217476849</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45948.268217476849</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45948.268217476849</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45948.268217476849</v>
      </c>
      <c r="H115" s="141"/>
      <c r="I115" s="139" t="str">
        <f>IFERROR(VLOOKUP(D115,DB!A:F,6,0),"")</f>
        <v/>
      </c>
      <c r="J115" s="139" t="str">
        <f>IFERROR(VLOOKUP(D115,DB!A:G,7,0),"")</f>
        <v/>
      </c>
      <c r="K115" s="143"/>
      <c r="L115" s="144" t="str">
        <f>IFERROR(VLOOKUP(D115,DB!A:I,9,0),"")</f>
        <v/>
      </c>
    </row>
    <row r="116" spans="1:12" ht="15" customHeight="1">
      <c r="A116" s="160"/>
      <c r="B116" s="161" t="str">
        <f>IFERROR(VLOOKUP(D116,DB!A:K,11,0),"")</f>
        <v/>
      </c>
      <c r="C116" s="161"/>
      <c r="D116" s="161"/>
      <c r="E116" s="162"/>
      <c r="F116" s="163"/>
      <c r="G116" s="164">
        <f ca="1">IFERROR(NOW()-F116,"")</f>
        <v>45948.268217476849</v>
      </c>
      <c r="H116" s="163"/>
      <c r="I116" s="161" t="str">
        <f>IFERROR(VLOOKUP(D116,DB!A:F,6,0),"")</f>
        <v/>
      </c>
      <c r="J116" s="161" t="str">
        <f>IFERROR(VLOOKUP(D116,DB!A:G,7,0),"")</f>
        <v/>
      </c>
      <c r="K116" s="165"/>
      <c r="L116" s="166" t="str">
        <f>IFERROR(VLOOKUP(D116,DB!A:I,9,0),"")</f>
        <v/>
      </c>
    </row>
  </sheetData>
  <customSheetViews>
    <customSheetView guid="{F6042A99-DD27-4453-835D-0834D95730CC}" filter="1" showAutoFilter="1">
      <pageMargins left="0" right="0" top="0" bottom="0" header="0" footer="0"/>
      <autoFilter ref="B1:M1" xr:uid="{F0CC42A7-B3D5-4554-B99E-9AECAE119AF1}"/>
    </customSheetView>
  </customSheetViews>
  <dataValidations count="2">
    <dataValidation allowBlank="1" showInputMessage="1" showErrorMessage="1" sqref="E1" xr:uid="{5DBA255D-CDD9-49FB-AD3C-AF70AB4EE696}"/>
    <dataValidation type="list" allowBlank="1" showInputMessage="1" showErrorMessage="1" sqref="E2:E11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tabSelected="1" workbookViewId="0">
      <selection activeCell="F9" sqref="F9"/>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141.54113414351741</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123.26837951388734</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3.7724420138838468</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0.48418969906924758</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45948.268217476849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45"/>
      <c r="E8" s="117"/>
      <c r="F8" s="118"/>
      <c r="G8" s="119">
        <f ca="1">IFERROR(NOW()-F8,"-")</f>
        <v>45948.268217476849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45948.268217476849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45948.268217476849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45948.268217476849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45948.268217476849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45948.268217476849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45948.268217476849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45948.268217476849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45948.268217476849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45948.268217476849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45948.268217476849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45948.268217476849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45948.268217476849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45948.268217476849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45948.268217476849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45948.268217476849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45948.268217476849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45948.268217476849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45948.268217476849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45948.268217476849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45948.268217476849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45948.268217476849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45948.268217476849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45948.268217476849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45948.268217476849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45948.268217476849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45948.268217476849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45948.268217476849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45948.268217476849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45948.268217476849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45948.268217476849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45948.268217476849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45948.268217476849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45948.268217476849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45948.268217476849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45948.268217476849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45948.268217476849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45948.268217476849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45948.268217476849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45948.268217476849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45948.268217476849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45948.268217476849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45948.268217476849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45948.268217476849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45948.268217476849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45948.268217476849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45948.268217476849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45948.268217476849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45948.268217476849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45948.268217476849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45948.268217476849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45948.268217476849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45948.268217476849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45948.268217476849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45948.268217476849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45948.268217476849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45948.268217476849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45948.268217476849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45948.268217476849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45948.268217476849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45948.268217476849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45948.268217476849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45948.268217476849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45948.268217476849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45948.268217476849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45948.268217476849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45948.268217476849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45948.268217476849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45948.268217476849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45948.268217476849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45948.268217476849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45948.268217476849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45948.268217476849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45948.268217476849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45948.268217476849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45948.268217476849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45948.268217476849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45948.268217476849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45948.268217476849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45948.268217476849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45948.268217476849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45948.268217476849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45948.268217476849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45948.268217476849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45948.268217476849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45948.268217476849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45948.268217476849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45948.268217476849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45948.268217476849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45948.268217476849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45948.268217476849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45948.268217476849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45948.268217476849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45948.268217476849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45948.268217476849</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45948.268217476849</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45948.268217476849</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45948.268217476849</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45948.268217476849</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45948.268217476849</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45948.268217476849</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45948.268217476849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45948.268217476849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45948.268217476849</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45948.268217476849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45948.268217476849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45948.268217476849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45948.268217476849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45948.268217476849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45948.268217476849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45948.268217476849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45948.268217476849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45948.268217476849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45948.268217476849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45948.268217476849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45948.268217476849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45948.268217476849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45948.268217476849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45948.268217476849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45948.268217476849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45948.268217476849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45948.268217476849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45948.268217476849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45948.268217476849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45948.268217476849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45948.268217476849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45948.268217476849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45948.268217476849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45948.268217476849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45948.268217476849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45948.268217476849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45948.268217476849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45948.268217476849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45948.268217476849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45948.268217476849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45948.268217476849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45948.268217476849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45948.268217476849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45948.268217476849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45948.268217476849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45948.268217476849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45948.268217476849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45948.268217476849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45948.268217476849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45948.268217476849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45948.268217476849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45948.268217476849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45948.268217476849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45948.268217476849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45948.268217476849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45948.268217476849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45948.268217476849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45948.268217476849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45948.268217476849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45948.268217476849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45948.268217476849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45948.268217476849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45948.268217476849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45948.268217476849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45948.268217476849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45948.268217476849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45948.268217476849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45948.268217476849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45948.268217476849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45948.268217476849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45948.268217476849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45948.268217476849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45948.268217476849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45948.268217476849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45948.268217476849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45948.268217476849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45948.268217476849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45948.268217476849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45948.268217476849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45948.268217476849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45948.268217476849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45948.268217476849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45948.268217476849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45948.268217476849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45948.268217476849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45948.268217476849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45948.268217476849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45948.268217476849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45948.268217476849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45948.268217476849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45948.268217476849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45948.268217476849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45948.268217476849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45948.268217476849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45948.268217476849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45948.268217476849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45948.268217476849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45948.268217476849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45948.268217476849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45948.268217476849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45948.268217476849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45948.268217476849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45948.268217476849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45948.268217476849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45948.268217476849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45948.268217476849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45948.268217476849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45948.268217476849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45948.268217476849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45948.268217476849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45948.268217476849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45948.268217476849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45948.268217476849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45948.268217476849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45948.268217476849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45948.268217476849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45948.268217476849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45948.268217476849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45948.268217476849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45948.268217476849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45948.268217476849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45948.268217476849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45948.268217476849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45948.268217476849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45948.268217476849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45948.268217476849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45948.268217476849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45948.268217476849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45948.268217476849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45948.268217476849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45948.268217476849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45948.268217476849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45948.268217476849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45948.268217476849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45948.268217476849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45948.268217476849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45948.268217476849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45948.268217476849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45948.268217476849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45948.268217476849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45948.268217476849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45948.268217476849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45948.268217476849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45948.268217476849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45948.268217476849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45948.268217476849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45948.268217476849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45948.268217476849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45948.268217476849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45948.268217476849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45948.268217476849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45948.268217476849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45948.268217476849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45948.268217476849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45948.268217476849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45948.268217476849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45948.268217476849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45948.268217476849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45948.268217476849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45948.268217476849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45948.268217476849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45948.268217476849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45948.268217476849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45948.268217476849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45948.268217476849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45948.268217476849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45948.268217476849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45948.268217476849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45948.268217476849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45948.268217476849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45948.268217476849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45948.268217476849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45948.268217476849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45948.268217476849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45948.268217476849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45948.268217476849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45948.268217476849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45948.268217476849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45948.268217476849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45948.268217476849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45948.268217476849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45948.268217476849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45948.268217476849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45948.268217476849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45948.268217476849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45948.268217476849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45948.268217476849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45948.268217476849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45948.268217476849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45948.268217476849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45948.268217476849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45948.268217476849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45948.268217476849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45948.268217476849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45948.268217476849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45948.268217476849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45948.268217476849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45948.268217476849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45948.268217476849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45948.268217476849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45948.268217476849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45948.268217476849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45948.268217476849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45948.268217476849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45948.268217476849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45948.268217476849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45948.268217476849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45948.268217476849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45948.268217476849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45948.268217476849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45948.268217476849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45948.268217476849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45948.268217476849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45948.268217476849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45948.268217476849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45948.268217476849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45948.268217476849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45948.268217476849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45948.268217476849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45948.268217476849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45948.268217476849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45948.268217476849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45948.268217476849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45948.268217476849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45948.268217476849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45948.268217476849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45948.268217476849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45948.268217476849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45948.268217476849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45948.268217476849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45948.268217476849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45948.268217476849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45948.268217476849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45948.268217476849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45948.268217476849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45948.268217476849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45948.268217476849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45948.268217476849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45948.268217476849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45948.268217476849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45948.268217476849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45948.268217476849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45948.268217476849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45948.268217476849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45948.268217476849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45948.268217476849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45948.268217476849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45948.268217476849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45948.268217476849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45948.268217476849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45948.268217476849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45948.268217476849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45948.268217476849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45948.268217476849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45948.268217476849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45948.268217476849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45948.268217476849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45948.268217476849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45948.268217476849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45948.268217476849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45948.268217476849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45948.268217476849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45948.268217476849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45948.268217476849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45948.268217476849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45948.268217476849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45948.268217476849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45948.268217476849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45948.268217476849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45948.268217476849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45948.268217476849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45948.268217476849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45948.268217476849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45948.268217476849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45948.268217476849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45948.268217476849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45948.268217476849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45948.268217476849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45948.268217476849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45948.268217476849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45948.268217476849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45948.268217476849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45948.268217476849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45948.268217476849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45948.268217476849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45948.268217476849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45948.268217476849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45948.268217476849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45948.268217476849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45948.268217476849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45948.268217476849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45948.268217476849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45948.268217476849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45948.268217476849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45948.268217476849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45948.268217476849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45948.268217476849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45948.268217476849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45948.268217476849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45948.268217476849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45948.268217476849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45948.268217476849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45948.268217476849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45948.268217476849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45948.268217476849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45948.268217476849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45948.268217476849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45948.268217476849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45948.268217476849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45948.268217476849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45948.268217476849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45948.268217476849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45948.268217476849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45948.268217476849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45948.268217476849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45948.268217476849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45948.268217476849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45948.268217476849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45948.268217476849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45948.268217476849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45948.268217476849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45948.268217476849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45948.268217476849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45948.268217476849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45948.268217476849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45948.268217476849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45948.268217476849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45948.268217476849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45948.268217476849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45948.268217476849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45948.268217476849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45948.268217476849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45948.268217476849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45948.268217476849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45948.268217476849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45948.268217476849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45948.268217476849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45948.268217476849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45948.268217476849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45948.268217476849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45948.268217476849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45948.268217476849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45948.268217476849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45948.268217476849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45948.268217476849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45948.268217476849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45948.268217476849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45948.268217476849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45948.268217476849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45948.268217476849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45948.268217476849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45948.268217476849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45948.268217476849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45948.268217476849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45948.268217476849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45948.268217476849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45948.268217476849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45948.268217476849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45948.268217476849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45948.268217476849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45948.268217476849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45948.268217476849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45948.268217476849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45948.268217476849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45948.268217476849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45948.268217476849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45948.268217476849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45948.268217476849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45948.268217476849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45948.268217476849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45948.268217476849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45948.268217476849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45948.268217476849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45948.268217476849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45948.268217476849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45948.268217476849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45948.268217476849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45948.268217476849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45948.268217476849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45948.268217476849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45948.268217476849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45948.268217476849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45948.268217476849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45948.268217476849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45948.268217476849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45948.268217476849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45948.268217476849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45948.268217476849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45948.268217476849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45948.268217476849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45948.268217476849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45948.268217476849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45948.268217476849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45948.268217476849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45948.268217476849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45948.268217476849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45948.268217476849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45948.268217476849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45948.268217476849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45948.268217476849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45948.268217476849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45948.268217476849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45948.268217476849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45948.268217476849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45948.268217476849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45948.268217476849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45948.268217476849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45948.268217476849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45948.268217476849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45948.268217476849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45948.268217476849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45948.268217476849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45948.268217476849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45948.268217476849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45948.268217476849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45948.268217476849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45948.268217476849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45948.268217476849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45948.268217476849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45948.268217476849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45948.268217476849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45948.268217476849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45948.268217476849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45948.268217476849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45948.268217476849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45948.268217476849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45948.268217476849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45948.268217476849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45948.268217476849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45948.268217476849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45948.268217476849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45948.268217476849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45948.268217476849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45948.268217476849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45948.268217476849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45948.268217476849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45948.268217476849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45948.268217476849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45948.268217476849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45948.268217476849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45948.268217476849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45948.268217476849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45948.268217476849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45948.268217476849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45948.268217476849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45948.268217476849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45948.268217476849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45948.268217476849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45948.268217476849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45948.268217476849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45948.268217476849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45948.268217476849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45948.268217476849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45948.268217476849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45948.268217476849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45948.268217476849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45948.268217476849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45948.268217476849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45948.268217476849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45948.268217476849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45948.268217476849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45948.268217476849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45948.268217476849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45948.268217476849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45948.268217476849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45948.268217476849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45948.268217476849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45948.268217476849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45948.268217476849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45948.268217476849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45948.268217476849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45948.268217476849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45948.268217476849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45948.268217476849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45948.268217476849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45948.268217476849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45948.268217476849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45948.268217476849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45948.268217476849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45948.268217476849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45948.268217476849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45948.268217476849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45948.268217476849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45948.268217476849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45948.268217476849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45948.268217476849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45948.268217476849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45948.268217476849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45948.268217476849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45948.268217476849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45948.268217476849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45948.268217476849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45948.268217476849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45948.268217476849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45948.268217476849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45948.268217476849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45948.268217476849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45948.268217476849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45948.268217476849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45948.268217476849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45948.268217476849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45948.268217476849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45948.268217476849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45948.268217476849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45948.268217476849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45948.268217476849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45948.268217476849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45948.268217476849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45948.268217476849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45948.268217476849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45948.268217476849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45948.268217476849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45948.268217476849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45948.268217476849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45948.268217476849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45948.268217476849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45948.268217476849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45948.268217476849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45948.268217476849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45948.268217476849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45948.268217476849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45948.268217476849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45948.268217476849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45948.268217476849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45948.268217476849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45948.268217476849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45948.268217476849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45948.268217476849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45948.268217476849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45948.268217476849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45948.268217476849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45948.268217476849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45948.268217476849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45948.268217476849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45948.268217476849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45948.268217476849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45948.268217476849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45948.268217476849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45948.268217476849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45948.268217476849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45948.268217476849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45948.268217476849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45948.268217476849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45948.268217476849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45948.268217476849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45948.268217476849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45948.268217476849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45948.268217476849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45948.268217476849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45948.268217476849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45948.268217476849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45948.268217476849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45948.268217476849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45948.268217476849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45948.268217476849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45948.268217476849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45948.268217476849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45948.268217476849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45948.268217476849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45948.268217476849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45948.268217476849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45948.268217476849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45948.268217476849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45948.268217476849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45948.268217476849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45948.268217476849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45948.268217476849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45948.268217476849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45948.268217476849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45948.268217476849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45948.268217476849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45948.268217476849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45948.268217476849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45948.268217476849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45948.268217476849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45948.268217476849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45948.268217476849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45948.268217476849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45948.268217476849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45948.268217476849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45948.268217476849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45948.268217476849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45948.268217476849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45948.268217476849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45948.268217476849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45948.268217476849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45948.268217476849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45948.268217476849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45948.268217476849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45948.268217476849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45948.268217476849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45948.268217476849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45948.268217476849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45948.268217476849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45948.268217476849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45948.268217476849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45948.268217476849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45948.268217476849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45948.268217476849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45948.268217476849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45948.268217476849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45948.268217476849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45948.268217476849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45948.268217476849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45948.268217476849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45948.268217476849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45948.268217476849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45948.268217476849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45948.268217476849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45948.268217476849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45948.268217476849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45948.268217476849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45948.268217476849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45948.268217476849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45948.268217476849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45948.268217476849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45948.268217476849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45948.268217476849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45948.268217476849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45948.268217476849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45948.268217476849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45948.268217476849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45948.268217476849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45948.268217476849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45948.268217476849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45948.268217476849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45948.268217476849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45948.268217476849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45948.268217476849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45948.268217476849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45948.268217476849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45948.268217476849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45948.268217476849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45948.268217476849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45948.268217476849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45948.268217476849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45948.268217476849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45948.268217476849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45948.268217476849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45948.268217476849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45948.268217476849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45948.268217476849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45948.268217476849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45948.268217476849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45948.268217476849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45948.268217476849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45948.268217476849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45948.268217476849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45948.268217476849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45948.268217476849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45948.268217476849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45948.268217476849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45948.268217476849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45948.268217476849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45948.268217476849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45948.268217476849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45948.268217476849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45948.268217476849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45948.268217476849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45948.268217476849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45948.268217476849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45948.268217476849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45948.268217476849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45948.268217476849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45948.268217476849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45948.268217476849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45948.268217476849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45948.268217476849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45948.268217476849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45948.268217476849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45948.268217476849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45948.268217476849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45948.268217476849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45948.268217476849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45948.268217476849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45948.268217476849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45948.268217476849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45948.268217476849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45948.268217476849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45948.268217476849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45948.268217476849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45948.268217476849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45948.268217476849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45948.268217476849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45948.268217476849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45948.268217476849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45948.268217476849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45948.268217476849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45948.268217476849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45948.268217476849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45948.268217476849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45948.268217476849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45948.268217476849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45948.268217476849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45948.268217476849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45948.268217476849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45948.268217476849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45948.268217476849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45948.268217476849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45948.268217476849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45948.268217476849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45948.268217476849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45948.268217476849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45948.268217476849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45948.268217476849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45948.268217476849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45948.268217476849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45948.268217476849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45948.268217476849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45948.268217476849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45948.268217476849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45948.268217476849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45948.268217476849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45948.268217476849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45948.268217476849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45948.268217476849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45948.268217476849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45948.268217476849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45948.268217476849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45948.268217476849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45948.268217476849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45948.268217476849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45948.268217476849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45948.268217476849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45948.268217476849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45948.268217476849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45948.268217476849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45948.268217476849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45948.268217476849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45948.268217476849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45948.268217476849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45948.268217476849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45948.268217476849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45948.268217476849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45948.268217476849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45948.268217476849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45948.268217476849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45948.268217476849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45948.268217476849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45948.268217476849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45948.268217476849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45948.268217476849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45948.268217476849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45948.268217476849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45948.268217476849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45948.268217476849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45948.268217476849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45948.268217476849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45948.268217476849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45948.268217476849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45948.268217476849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45948.268217476849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45948.268217476849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45948.268217476849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45948.268217476849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45948.268217476849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45948.268217476849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45948.268217476849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45948.268217476849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45948.268217476849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45948.268217476849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45948.268217476849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45948.268217476849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45948.268217476849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45948.268217476849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45948.268217476849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45948.268217476849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45948.268217476849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45948.268217476849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45948.268217476849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45948.268217476849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45948.268217476849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45948.268217476849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45948.268217476849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45948.268217476849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45948.268217476849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45948.268217476849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45948.268217476849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45948.268217476849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45948.268217476849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45948.268217476849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45948.268217476849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45948.268217476849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45948.268217476849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45948.268217476849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45948.268217476849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45948.268217476849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45948.268217476849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45948.268217476849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45948.268217476849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45948.268217476849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45948.268217476849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45948.268217476849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45948.268217476849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45948.268217476849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45948.268217476849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45948.268217476849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45948.268217476849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45948.268217476849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45948.268217476849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45948.268217476849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45948.268217476849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45948.268217476849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45948.268217476849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45948.268217476849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45948.268217476849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45948.268217476849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45948.268217476849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45948.268217476849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45948.268217476849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45948.268217476849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45948.268217476849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45948.268217476849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45948.268217476849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45948.268217476849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45948.268217476849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45948.268217476849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45948.268217476849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45948.268217476849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45948.268217476849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45948.268217476849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45948.268217476849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45948.268217476849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45948.268217476849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45948.268217476849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45948.268217476849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45948.268217476849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45948.268217476849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45948.268217476849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45948.268217476849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45948.268217476849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45948.268217476849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45948.268217476849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45948.268217476849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45948.268217476849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45948.268217476849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45948.268217476849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45948.268217476849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45948.268217476849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45948.268217476849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45948.268217476849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45948.268217476849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45948.268217476849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45948.268217476849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45948.268217476849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45948.268217476849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45948.268217476849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45948.268217476849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45948.268217476849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45948.268217476849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45948.268217476849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45948.268217476849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45948.268217476849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45948.268217476849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45948.268217476849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45948.268217476849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45948.268217476849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45948.268217476849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45948.268217476849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45948.268217476849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45948.268217476849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45948.268217476849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45948.268217476849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45948.268217476849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45948.268217476849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45948.268217476849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45948.268217476849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45948.268217476849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45948.268217476849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45948.268217476849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45948.268217476849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45948.268217476849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45948.268217476849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45948.268217476849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45948.268217476849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45948.268217476849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45948.268217476849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45948.268217476849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45948.268217476849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45948.268217476849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45948.268217476849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45948.268217476849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45948.268217476849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45948.268217476849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45948.268217476849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45948.268217476849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45948.268217476849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45948.268217476849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45948.268217476849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45948.268217476849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45948.268217476849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45948.268217476849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45948.268217476849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45948.268217476849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45948.268217476849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45948.268217476849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45948.268217476849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45948.268217476849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45948.268217476849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45948.268217476849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45948.268217476849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45948.268217476849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45948.268217476849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45948.268217476849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45948.268217476849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45948.268217476849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45948.268217476849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45948.268217476849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45948.268217476849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45948.268217476849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45948.268217476849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45948.268217476849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45948.268217476849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45948.268217476849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45948.268217476849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45948.268217476849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45948.268217476849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45948.268217476849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45948.268217476849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45948.268217476849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45948.268217476849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45948.268217476849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45948.268217476849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45948.268217476849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45948.268217476849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45948.268217476849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45948.268217476849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45948.268217476849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45948.268217476849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45948.268217476849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45948.268217476849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45948.268217476849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45948.268217476849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45948.268217476849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45948.268217476849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45948.268217476849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45948.268217476849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45948.268217476849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45948.268217476849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45948.268217476849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45948.268217476849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45948.268217476849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45948.268217476849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45948.268217476849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45948.268217476849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45948.268217476849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45948.268217476849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45948.268217476849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45948.268217476849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45948.268217476849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45948.268217476849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45948.268217476849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45948.268217476849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45948.268217476849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45948.268217476849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45948.268217476849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45948.268217476849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45948.268217476849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45948.268217476849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45948.268217476849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45948.268217476849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45948.268217476849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45948.268217476849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45948.268217476849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45948.268217476849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45948.268217476849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45948.268217476849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45948.268217476849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45948.268217476849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45948.268217476849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45948.268217476849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45948.268217476849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45948.268217476849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45948.268217476849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45948.268217476849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45948.268217476849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45948.268217476849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45948.268217476849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45948.268217476849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45948.268217476849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45948.268217476849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45948.268217476849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45948.268217476849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45948.268217476849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45948.268217476849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45948.268217476849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45948.268217476849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45948.268217476849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45948.268217476849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45948.268217476849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45948.268217476849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45948.268217476849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45948.268217476849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45948.268217476849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45948.268217476849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45948.268217476849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45948.268217476849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45948.268217476849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45948.268217476849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45948.268217476849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45948.268217476849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45948.268217476849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45948.268217476849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45948.268217476849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45948.268217476849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45948.268217476849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45948.268217476849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45948.268217476849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45948.268217476849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45948.268217476849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45948.268217476849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45948.268217476849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45948.268217476849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45948.268217476849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45948.268217476849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45948.268217476849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45948.268217476849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45948.268217476849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45948.268217476849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45948.268217476849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45948.268217476849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45948.268217476849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45948.268217476849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45948.268217476849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45948.268217476849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45948.268217476849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45948.268217476849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45948.268217476849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45948.268217476849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45948.268217476849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45948.268217476849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45948.268217476849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45948.268217476849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45948.268217476849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45948.268217476849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45948.268217476849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45948.268217476849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45948.268217476849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45948.268217476849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45948.268217476849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45948.268217476849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45948.268217476849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45948.268217476849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45948.268217476849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45948.268217476849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45948.268217476849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45948.268217476849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45948.268217476849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45948.268217476849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45948.268217476849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45948.268217476849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45948.268217476849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45948.268217476849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45948.268217476849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45948.268217476849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45948.268217476849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45948.268217476849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45948.268217476849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45948.268217476849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45948.268217476849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45948.268217476849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45948.268217476849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45948.268217476849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45948.268217476849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45948.268217476849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45948.268217476849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45948.268217476849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45948.268217476849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45948.268217476849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45948.268217476849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45948.268217476849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45948.268217476849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45948.268217476849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45948.268217476849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45948.268217476849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45948.268217476849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45948.268217476849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45948.268217476849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45948.268217476849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45948.268217476849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45948.268217476849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45948.268217476849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45948.268217476849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45948.268217476849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45948.268217476849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45948.268217476849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45948.268217476849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45948.268217476849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45948.268217476849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45948.268217476849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45948.268217476849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45948.268217476849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45948.268217476849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45948.268217476849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45948.268217476849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45948.268217476849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45948.268217476849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45948.268217476849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45948.268217476849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45948.268217476849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45948.268217476849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45948.268217476849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45948.268217476849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45948.268217476849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45948.268217476849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45948.268217476849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45948.268217476849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45948.268217476849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45948.268217476849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45948.268217476849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45948.268217476849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45948.268217476849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45948.268217476849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45948.268217476849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45948.268217476849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45948.268217476849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45948.268217476849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45948.268217476849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45948.268217476849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45948.268217476849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45948.268217476849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45948.268217476849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45948.268217476849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45948.268217476849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45948.268217476849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45948.268217476849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45948.268217476849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45948.268217476849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45948.268217476849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45948.268217476849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45948.268217476849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45948.268217476849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45948.268217476849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45948.268217476849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45948.268217476849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45948.268217476849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45948.268217476849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45948.268217476849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45948.268217476849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45948.268217476849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45948.268217476849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45948.268217476849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45948.268217476849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45948.268217476849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45948.268217476849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45948.268217476849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45948.268217476849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45948.268217476849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45948.268217476849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45948.268217476849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45948.268217476849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45948.268217476849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45948.268217476849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45948.268217476849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45948.268217476849</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45948.268217476849</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45948.268217476849</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45948.268217476849</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244.78749988425261</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0.77312488425377524</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1</v>
      </c>
      <c r="D4" s="126" t="s">
        <v>35910</v>
      </c>
      <c r="E4" s="101" t="s">
        <v>38964</v>
      </c>
      <c r="F4" s="128">
        <v>45948.001273148147</v>
      </c>
      <c r="G4" s="129">
        <f ca="1">IFERROR(NOW()-F4,"")</f>
        <v>0.26694432870135643</v>
      </c>
      <c r="H4" s="128">
        <v>45947.995509259257</v>
      </c>
      <c r="I4" s="124" t="str">
        <f>IFERROR(VLOOKUP(D4,DB!A:F,6,0),"")</f>
        <v>Generator-SG</v>
      </c>
      <c r="J4" s="124" t="str">
        <f>IFERROR(VLOOKUP(D4,DB!A:G,7,0),"")</f>
        <v>Dead</v>
      </c>
      <c r="K4" s="130" t="s">
        <v>39063</v>
      </c>
      <c r="L4" s="126" t="str">
        <f>IFERROR(VLOOKUP(D4,DB!A:I,9,0),"")</f>
        <v>Latis</v>
      </c>
    </row>
    <row r="5" spans="1:16" s="113" customFormat="1" ht="15" customHeight="1">
      <c r="A5" s="99" t="s">
        <v>39064</v>
      </c>
      <c r="B5" s="99" t="str">
        <f>IFERROR(VLOOKUP(D5,DB!A:K,11,0),"")</f>
        <v>R4</v>
      </c>
      <c r="C5" s="100">
        <v>1</v>
      </c>
      <c r="D5" s="96" t="s">
        <v>24605</v>
      </c>
      <c r="E5" s="101" t="s">
        <v>39047</v>
      </c>
      <c r="F5" s="102">
        <v>45948.094629629632</v>
      </c>
      <c r="G5" s="171">
        <f ca="1">IFERROR(NOW()-F5,"")</f>
        <v>0.17358784721727716</v>
      </c>
      <c r="H5" s="102">
        <v>45948.088518518518</v>
      </c>
      <c r="I5" s="99" t="str">
        <f>IFERROR(VLOOKUP(D5,DB!A:F,6,0),"")</f>
        <v>SCECO</v>
      </c>
      <c r="J5" s="99" t="str">
        <f>IFERROR(VLOOKUP(D5,DB!A:G,7,0),"")</f>
        <v>Dead</v>
      </c>
      <c r="K5" s="104" t="s">
        <v>39065</v>
      </c>
      <c r="L5" s="96" t="str">
        <f>IFERROR(VLOOKUP(D5,DB!A:I,9,0),"")</f>
        <v>Latis</v>
      </c>
    </row>
    <row r="6" spans="1:16" ht="15" customHeight="1">
      <c r="A6" s="124"/>
      <c r="B6" s="124" t="str">
        <f>IFERROR(VLOOKUP(D6,DB!A:K,11,0),"")</f>
        <v/>
      </c>
      <c r="C6" s="125"/>
      <c r="D6" s="126" t="s">
        <v>39066</v>
      </c>
      <c r="E6" s="101"/>
      <c r="F6" s="128"/>
      <c r="G6" s="129">
        <f ca="1">IFERROR(NOW()-F6,"")</f>
        <v>45948.268217476849</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45948.268217476849</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45948.268217476849</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45948.268217476849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45948.268217476849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45948.268217476849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45948.268217476849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45948.268217476849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45948.268217476849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45948.268217476849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45948.268217476849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45948.268217476849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45948.268217476849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45948.268217476849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45948.268217476849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45948.268217476849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45948.268217476849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45948.268217476849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45948.268217476849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45948.268217476849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45948.268217476849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45948.268217476849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45948.268217476849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45948.268217476849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45948.268217476849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45948.268217476849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45948.268217476849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45948.268217476849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45948.268217476849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45948.268217476849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45948.268217476849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45948.268217476849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45948.268217476849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45948.268217476849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45948.268217476849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45948.268217476849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45948.268217476849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45948.268217476849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45948.268217476849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45948.268217476849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45948.268217476849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45948.268217476849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45948.268217476849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45948.268217476849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45948.268217476849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45948.268217476849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45948.268217476849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45948.268217476849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45948.268217476849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45948.268217476849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45948.268217476849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45948.268217476849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45948.268217476849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45948.268217476849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45948.268217476849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45948.268217476849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45948.268217476849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45948.268217476849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45948.268217476849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45948.268217476849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45948.268217476849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45948.268217476849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45948.268217476849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45948.268217476849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45948.268217476849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45948.268217476849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45948.268217476849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45948.268217476849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45948.268217476849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45948.268217476849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45948.268217476849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45948.268217476849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45948.268217476849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45948.268217476849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45948.268217476849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45948.268217476849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45948.268217476849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45948.268217476849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45948.268217476849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45948.268217476849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45948.268217476849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45948.268217476849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45948.268217476849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45948.268217476849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45948.268217476849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45948.268217476849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45948.268217476849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45948.268217476849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45948.268217476849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45948.268217476849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45948.268217476849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45948.268217476849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45948.268217476849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45948.268217476849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45948.268217476849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45948.268217476849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45948.268217476849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45948.268217476849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45948.268217476849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45948.268217476849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45948.268217476849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45948.268217476849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45948.268217476849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45948.268217476849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45948.268217476849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45948.268217476849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45948.268217476849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45948.268217476849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45948.268217476849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45948.268217476849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45948.268217476849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45948.268217476849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45948.268217476849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45948.268217476849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45948.268217476849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45948.268217476849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45948.268217476849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45948.268217476849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45948.268217476849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45948.268217476849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45948.268217476849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45948.268217476849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45948.268217476849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45948.268217476849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45948.268217476849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45948.268217476849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45948.268217476849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45948.268217476849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45948.268217476849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45948.268217476849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45948.268217476849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45948.268217476849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45948.268217476849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45948.268217476849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45948.268217476849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45948.268217476849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45948.268217476849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45948.268217476849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45948.268217476849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45948.268217476849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45948.268217476849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45948.268217476849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45948.268217476849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45948.268217476849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45948.268217476849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45948.268217476849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45948.268217476849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45948.268217476849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45948.268217476849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45948.268217476849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45948.268217476849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45948.268217476849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45948.268217476849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45948.268217476849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45948.268217476849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45948.268217476849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45948.268217476849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45948.268217476849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45948.268217476849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45948.268217476849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45948.268217476849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45948.268217476849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45948.268217476849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45948.268217476849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45948.268217476849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45948.268217476849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45948.268217476849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45948.268217476849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45948.268217476849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45948.268217476849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45948.268217476849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45948.268217476849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45948.268217476849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45948.268217476849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45948.268217476849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45948.268217476849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45948.268217476849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45948.268217476849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45948.268217476849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45948.268217476849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45948.268217476849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45948.268217476849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45948.268217476849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45948.268217476849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45948.268217476849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45948.268217476849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45948.268217476849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45948.268217476849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45948.268217476849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45948.268217476849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45948.268217476849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45948.268217476849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45948.268217476849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45948.268217476849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45948.268217476849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45948.268217476849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45948.268217476849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45948.268217476849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45948.268217476849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45948.268217476849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45948.268217476849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45948.268217476849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45948.268217476849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45948.268217476849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45948.268217476849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45948.268217476849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45948.268217476849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45948.268217476849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45948.268217476849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45948.268217476849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45948.268217476849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45948.268217476849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45948.268217476849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45948.268217476849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45948.268217476849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45948.268217476849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45948.268217476849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45948.268217476849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45948.268217476849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45948.268217476849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45948.268217476849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45948.268217476849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45948.268217476849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45948.268217476849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45948.268217476849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45948.268217476849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45948.268217476849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45948.268217476849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45948.268217476849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45948.268217476849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45948.268217476849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45948.268217476849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45948.268217476849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45948.268217476849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45948.268217476849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45948.268217476849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45948.268217476849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45948.268217476849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45948.268217476849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45948.268217476849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45948.268217476849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45948.268217476849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45948.268217476849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45948.268217476849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45948.268217476849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45948.268217476849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45948.268217476849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45948.268217476849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45948.268217476849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45948.268217476849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45948.268217476849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45948.268217476849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45948.268217476849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45948.268217476849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45948.268217476849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45948.268217476849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45948.268217476849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45948.268217476849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45948.268217476849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45948.268217476849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45948.268217476849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45948.268217476849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45948.268217476849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45948.268217476849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45948.268217476849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45948.268217476849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45948.268217476849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45948.268217476849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45948.268217476849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45948.268217476849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45948.268217476849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45948.268217476849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45948.268217476849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45948.268217476849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45948.268217476849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45948.268217476849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45948.268217476849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45948.268217476849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45948.268217476849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45948.268217476849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45948.268217476849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45948.268217476849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45948.268217476849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45948.268217476849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45948.268217476849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45948.268217476849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45948.268217476849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45948.268217476849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45948.268217476849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45948.268217476849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45948.268217476849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45948.268217476849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45948.268217476849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45948.268217476849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45948.268217476849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45948.268217476849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45948.268217476849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45948.268217476849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45948.268217476849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45948.268217476849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45948.268217476849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45948.268217476849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45948.268217476849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45948.268217476849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45948.268217476849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45948.268217476849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45948.268217476849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45948.268217476849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45948.268217476849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45948.268217476849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45948.268217476849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45948.268217476849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45948.268217476849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45948.268217476849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45948.268217476849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45948.268217476849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45948.268217476849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45948.268217476849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45948.268217476849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45948.268217476849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45948.268217476849</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45948.268217476849</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45948.268217476849</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45948.268217476849</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45948.268217476849</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45948.268217476849</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45948.268217476849</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45948.268217476849</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45948.268217476849</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45948.268217476849</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45948.268217476849</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45948.268217476849</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45948.268217476849</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8" sqref="D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39067</v>
      </c>
      <c r="B2" s="37" t="str">
        <f>IFERROR(VLOOKUP(D2,DB!A:K,11,0),"")</f>
        <v>R5</v>
      </c>
      <c r="C2" s="37">
        <v>3</v>
      </c>
      <c r="D2" s="123" t="s">
        <v>36000</v>
      </c>
      <c r="E2" s="37" t="s">
        <v>38964</v>
      </c>
      <c r="F2" s="38">
        <v>45891.832060185188</v>
      </c>
      <c r="G2" s="154">
        <f ca="1">IFERROR(NOW()-F2,"")</f>
        <v>56.436157291660493</v>
      </c>
      <c r="H2" s="38">
        <v>45891.790393518517</v>
      </c>
      <c r="I2" s="37" t="str">
        <f>IFERROR(VLOOKUP(D2,DB!A:F,6,0),"")</f>
        <v>Generator-SG</v>
      </c>
      <c r="J2" s="37" t="str">
        <f>IFERROR(VLOOKUP(D2,DB!A:G,7,0),"")</f>
        <v>Vandalized</v>
      </c>
      <c r="K2" s="37" t="s">
        <v>39068</v>
      </c>
      <c r="L2" s="37" t="str">
        <f>IFERROR(VLOOKUP(D2,DB!A:I,9,0),"")</f>
        <v>Latis</v>
      </c>
      <c r="M2" s="122"/>
    </row>
    <row r="3" spans="1:13" ht="30.75">
      <c r="A3" s="37" t="s">
        <v>39069</v>
      </c>
      <c r="B3" s="37" t="str">
        <f>IFERROR(VLOOKUP(D3,DB!A:K,11,0),"")</f>
        <v>R5</v>
      </c>
      <c r="C3" s="37">
        <v>1</v>
      </c>
      <c r="D3" s="37" t="s">
        <v>31295</v>
      </c>
      <c r="E3" s="37" t="s">
        <v>39047</v>
      </c>
      <c r="F3" s="38">
        <v>45926.188877314817</v>
      </c>
      <c r="G3" s="154">
        <f t="shared" ref="G3" ca="1" si="0">IFERROR(NOW()-F3,"")</f>
        <v>22.079340162032167</v>
      </c>
      <c r="H3" s="38">
        <v>45926.158159722225</v>
      </c>
      <c r="I3" s="37" t="str">
        <f>IFERROR(VLOOKUP(D3,DB!A:F,6,0),"")</f>
        <v>SCECO</v>
      </c>
      <c r="J3" s="37" t="str">
        <f>IFERROR(VLOOKUP(D3,DB!A:G,7,0),"")</f>
        <v>Good</v>
      </c>
      <c r="K3" s="37" t="s">
        <v>39070</v>
      </c>
      <c r="L3" s="37" t="str">
        <f>IFERROR(VLOOKUP(D3,DB!A:I,9,0),"")</f>
        <v>Latis</v>
      </c>
      <c r="M3" s="122"/>
    </row>
    <row r="4" spans="1:13" ht="30.75">
      <c r="A4" s="37" t="s">
        <v>39071</v>
      </c>
      <c r="B4" s="37" t="str">
        <f>IFERROR(VLOOKUP(D4,DB!A:K,11,0),"")</f>
        <v>R5</v>
      </c>
      <c r="C4" s="37">
        <v>2</v>
      </c>
      <c r="D4" s="37" t="s">
        <v>31159</v>
      </c>
      <c r="E4" s="37" t="s">
        <v>38964</v>
      </c>
      <c r="F4" s="38">
        <v>45944.771574074075</v>
      </c>
      <c r="G4" s="39">
        <f t="shared" ref="G4" ca="1" si="1">IFERROR(NOW()-F4,"")</f>
        <v>3.4966434027737705</v>
      </c>
      <c r="H4" s="38">
        <v>45944.676192129627</v>
      </c>
      <c r="I4" s="37" t="str">
        <f>IFERROR(VLOOKUP(D4,DB!A:F,6,0),"")</f>
        <v>SCECO</v>
      </c>
      <c r="J4" s="37" t="str">
        <f>IFERROR(VLOOKUP(D4,DB!A:G,7,0),"")</f>
        <v>Dead</v>
      </c>
      <c r="K4" s="37" t="s">
        <v>39072</v>
      </c>
      <c r="L4" s="37" t="str">
        <f>IFERROR(VLOOKUP(D4,DB!A:I,9,0),"")</f>
        <v>Latis</v>
      </c>
    </row>
    <row r="5" spans="1:13" ht="30.75">
      <c r="A5" s="37" t="s">
        <v>39073</v>
      </c>
      <c r="B5" s="37" t="str">
        <f>IFERROR(VLOOKUP(D5,DB!A:K,11,0),"")</f>
        <v>R5</v>
      </c>
      <c r="C5" s="37">
        <v>1</v>
      </c>
      <c r="D5" s="123" t="s">
        <v>34747</v>
      </c>
      <c r="E5" s="37" t="s">
        <v>39047</v>
      </c>
      <c r="F5" s="38">
        <v>45947.497812499998</v>
      </c>
      <c r="G5" s="39">
        <f t="shared" ref="G5:G13" ca="1" si="2">IFERROR(NOW()-F5,"")</f>
        <v>0.77040497685084119</v>
      </c>
      <c r="H5" s="38">
        <v>45947.491562499999</v>
      </c>
      <c r="I5" s="37" t="str">
        <f>IFERROR(VLOOKUP(D5,DB!A:F,6,0),"")</f>
        <v>SCECO</v>
      </c>
      <c r="J5" s="37" t="str">
        <f>IFERROR(VLOOKUP(D5,DB!A:G,7,0),"")</f>
        <v>Dead</v>
      </c>
      <c r="K5" s="37" t="s">
        <v>39074</v>
      </c>
      <c r="L5" s="37" t="str">
        <f>IFERROR(VLOOKUP(D5,DB!A:I,9,0),"")</f>
        <v>Latis</v>
      </c>
    </row>
    <row r="6" spans="1:13" ht="15">
      <c r="A6" s="37"/>
      <c r="B6" s="37" t="str">
        <f>IFERROR(VLOOKUP(D6,DB!A:K,11,0),"")</f>
        <v/>
      </c>
      <c r="C6" s="37"/>
      <c r="D6" s="123"/>
      <c r="E6" s="37"/>
      <c r="F6" s="38"/>
      <c r="G6" s="39">
        <f t="shared" ca="1" si="2"/>
        <v>45948.268217476849</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45948.268217476849</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45948.268217476849</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45948.268217476849</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45948.268217476849</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45948.268217476849</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45948.268217476849</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45948.268217476849</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45948.268217476849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45948.268217476849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45948.268217476849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45948.268217476849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45948.268217476849</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45948.268217476849</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45948.268217476849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45948.268217476849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45948.268217476849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45948.268217476849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45948.268217476849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45948.268217476849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45948.268217476849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45948.268217476849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45948.268217476849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45948.268217476849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45948.268217476849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45948.268217476849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45948.268217476849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45948.268217476849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45948.268217476849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45948.268217476849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45948.268217476849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45948.268217476849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45948.268217476849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45948.268217476849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45948.268217476849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45948.268217476849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45948.268217476849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45948.268217476849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45948.268217476849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45948.268217476849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45948.268217476849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45948.268217476849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45948.268217476849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45948.268217476849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45948.268217476849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45948.268217476849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45948.268217476849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45948.268217476849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45948.268217476849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45948.268217476849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45948.268217476849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45948.268217476849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45948.268217476849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45948.268217476849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45948.268217476849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45948.268217476849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45948.268217476849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45948.268217476849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45948.268217476849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45948.268217476849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45948.268217476849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45948.268217476849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45948.268217476849</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45948.268217476849</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45948.268217476849</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45948.268217476849</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45948.268217476849</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45948.268217476849</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45948.268217476849</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45948.268217476849</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45948.268217476849</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45948.268217476849</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45948.268217476849</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45948.268217476849</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45948.268217476849</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45948.268217476849</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45948.268217476849</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45948.268217476849</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45948.268217476849</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45948.268217476849</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45948.268217476849</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45948.268217476849</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45948.268217476849</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45948.268217476849</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45948.268217476849</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45948.268217476849</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45948.268217476849</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45948.268217476849</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45948.268217476849</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45948.268217476849</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45948.268217476849</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45948.268217476849</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45948.268217476849</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45948.268217476849</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45948.268217476849</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45948.268217476849</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45948.268217476849</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45948.268217476849</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45948.268217476849</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45948.268217476849</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45948.268217476849</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45948.268217476849</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45948.268217476849</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45948.268217476849</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45948.268217476849</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45948.268217476849</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45948.268217476849</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45948.268217476849</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45948.268217476849</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45948.268217476849</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45948.268217476849</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45948.268217476849</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45948.268217476849</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45948.268217476849</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45948.268217476849</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45948.268217476849</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45948.268217476849</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45948.268217476849</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45948.268217476849</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45948.268217476849</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45948.268217476849</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45948.268217476849</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45948.268217476849</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45948.268217476849</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45948.268217476849</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45948.268217476849</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45948.268217476849</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45948.268217476849</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45948.268217476849</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45948.268217476849</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45948.268217476849</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45948.268217476849</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45948.268217476849</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45948.268217476849</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45948.268217476849</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45948.268217476849</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45948.268217476849</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45948.268217476849</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45948.268217476849</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45948.268217476849</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45948.268217476849</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45948.268217476849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45948.268217476849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45948.268217476849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45948.268217476849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45948.268217476849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45948.268217476849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45948.268217476849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45948.268217476849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45948.268217476849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45948.268217476849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45948.268217476849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45948.268217476849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45948.268217476849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45948.268217476849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45948.268217476849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45948.268217476849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45948.268217476849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45948.268217476849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45948.268217476849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45948.268217476849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45948.268217476849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45948.268217476849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45948.268217476849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45948.268217476849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45948.268217476849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45948.268217476849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45948.268217476849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45948.268217476849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45948.268217476849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45948.268217476849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45948.268217476849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45948.268217476849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45948.268217476849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45948.268217476849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45948.268217476849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45948.268217476849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45948.268217476849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45948.268217476849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45948.268217476849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45948.268217476849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45948.268217476849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45948.268217476849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45948.268217476849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45948.268217476849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45948.268217476849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45948.268217476849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45948.268217476849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45948.268217476849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45948.268217476849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45948.268217476849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45948.268217476849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45948.268217476849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45948.268217476849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45948.268217476849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45948.268217476849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45948.268217476849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45948.268217476849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45948.268217476849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45948.268217476849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45948.268217476849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45948.268217476849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45948.268217476849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45948.268217476849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45948.268217476849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45948.268217476849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45948.268217476849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45948.268217476849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45948.268217476849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45948.268217476849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45948.268217476849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45948.268217476849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45948.268217476849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45948.268217476849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45948.268217476849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45948.268217476849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45948.268217476849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45948.268217476849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45948.268217476849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45948.268217476849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45948.268217476849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45948.268217476849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45948.268217476849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45948.268217476849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45948.268217476849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45948.268217476849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45948.268217476849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45948.268217476849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45948.268217476849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45948.268217476849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45948.268217476849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45948.268217476849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45948.268217476849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45948.268217476849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45948.268217476849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45948.268217476849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45948.268217476849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45948.268217476849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45948.268217476849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45948.268217476849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45948.268217476849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45948.268217476849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45948.268217476849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45948.268217476849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45948.268217476849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45948.268217476849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45948.268217476849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45948.268217476849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45948.268217476849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45948.268217476849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45948.268217476849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45948.268217476849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45948.268217476849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45948.268217476849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45948.268217476849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45948.268217476849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45948.268217476849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45948.268217476849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45948.268217476849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45948.268217476849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45948.268217476849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45948.268217476849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45948.268217476849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45948.268217476849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45948.268217476849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45948.268217476849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45948.268217476849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45948.268217476849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45948.268217476849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45948.268217476849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45948.268217476849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45948.268217476849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45948.268217476849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45948.268217476849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45948.268217476849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45948.268217476849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45948.268217476849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45948.268217476849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45948.268217476849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45948.268217476849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45948.268217476849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45948.268217476849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45948.268217476849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45948.268217476849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45948.268217476849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45948.268217476849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45948.268217476849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45948.268217476849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45948.268217476849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45948.268217476849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45948.268217476849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45948.268217476849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45948.268217476849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45948.268217476849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45948.268217476849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45948.268217476849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45948.268217476849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45948.268217476849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45948.268217476849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45948.268217476849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45948.268217476849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45948.268217476849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45948.268217476849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45948.268217476849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45948.268217476849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45948.268217476849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45948.268217476849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45948.268217476849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45948.268217476849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45948.268217476849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45948.268217476849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45948.268217476849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45948.268217476849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45948.268217476849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45948.268217476849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45948.268217476849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45948.268217476849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45948.268217476849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45948.268217476849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45948.268217476849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45948.268217476849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45948.268217476849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45948.268217476849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45948.268217476849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45948.268217476849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45948.268217476849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45948.268217476849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45948.268217476849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45948.268217476849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45948.268217476849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45948.268217476849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45948.268217476849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45948.268217476849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45948.268217476849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45948.268217476849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45948.268217476849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45948.268217476849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45948.268217476849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45948.268217476849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45948.268217476849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45948.268217476849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45948.268217476849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45948.268217476849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45948.268217476849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45948.268217476849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45948.268217476849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45948.268217476849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45948.268217476849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45948.268217476849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45948.268217476849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45948.268217476849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45948.268217476849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45948.268217476849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45948.268217476849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45948.268217476849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45948.268217476849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45948.268217476849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45948.268217476849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45948.268217476849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45948.268217476849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45948.268217476849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45948.268217476849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45948.268217476849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45948.268217476849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45948.268217476849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45948.268217476849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45948.268217476849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45948.268217476849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45948.268217476849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45948.268217476849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45948.268217476849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45948.268217476849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45948.268217476849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45948.268217476849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45948.268217476849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45948.268217476849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45948.268217476849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45948.268217476849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45948.268217476849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45948.268217476849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45948.268217476849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45948.268217476849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45948.268217476849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45948.268217476849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45948.268217476849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45948.268217476849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45948.268217476849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45948.268217476849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45948.268217476849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45948.268217476849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45948.268217476849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45948.268217476849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45948.268217476849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45948.268217476849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45948.268217476849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45948.268217476849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45948.268217476849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45948.268217476849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45948.268217476849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45948.268217476849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45948.268217476849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45948.268217476849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45948.268217476849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45948.268217476849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45948.268217476849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45948.268217476849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45948.268217476849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45948.268217476849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45948.268217476849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45948.268217476849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45948.268217476849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45948.268217476849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45948.268217476849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45948.268217476849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45948.268217476849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45948.268217476849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45948.268217476849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45948.268217476849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45948.268217476849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45948.268217476849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45948.268217476849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45948.268217476849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45948.268217476849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45948.268217476849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45948.268217476849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45948.268217476849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45948.268217476849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45948.268217476849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45948.268217476849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45948.268217476849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45948.268217476849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45948.268217476849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45948.268217476849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45948.268217476849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45948.268217476849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45948.268217476849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45948.268217476849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45948.268217476849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45948.268217476849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45948.268217476849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45948.268217476849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45948.268217476849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45948.268217476849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45948.268217476849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45948.268217476849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45948.268217476849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45948.268217476849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45948.268217476849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45948.268217476849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45948.268217476849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45948.268217476849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45948.268217476849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45948.268217476849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45948.268217476849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45948.268217476849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45948.268217476849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45948.268217476849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45948.268217476849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45948.268217476849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45948.268217476849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45948.268217476849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45948.268217476849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45948.268217476849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45948.268217476849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45948.268217476849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45948.268217476849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45948.268217476849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45948.268217476849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45948.268217476849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45948.268217476849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45948.268217476849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45948.268217476849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45948.268217476849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45948.268217476849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45948.268217476849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45948.268217476849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45948.268217476849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45948.268217476849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45948.268217476849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45948.268217476849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45948.268217476849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45948.268217476849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45948.268217476849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45948.268217476849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45948.268217476849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45948.268217476849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45948.268217476849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45948.268217476849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45948.268217476849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45948.268217476849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45948.268217476849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45948.268217476849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45948.268217476849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45948.268217476849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45948.268217476849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45948.268217476849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45948.268217476849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45948.268217476849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45948.268217476849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45948.268217476849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45948.268217476849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45948.268217476849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45948.268217476849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45948.268217476849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45948.268217476849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45948.268217476849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45948.268217476849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45948.268217476849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45948.268217476849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45948.268217476849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45948.268217476849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45948.268217476849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45948.268217476849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45948.268217476849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45948.268217476849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45948.268217476849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45948.268217476849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45948.268217476849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45948.268217476849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45948.268217476849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45948.268217476849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45948.268217476849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45948.268217476849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45948.268217476849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45948.268217476849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45948.268217476849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45948.268217476849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45948.268217476849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45948.268217476849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45948.268217476849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45948.268217476849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45948.268217476849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45948.268217476849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45948.268217476849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45948.268217476849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45948.268217476849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45948.268217476849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45948.268217476849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45948.268217476849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45948.268217476849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45948.268217476849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45948.268217476849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45948.268217476849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45948.268217476849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45948.268217476849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45948.268217476849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45948.268217476849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45948.268217476849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45948.268217476849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45948.268217476849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45948.268217476849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45948.268217476849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45948.268217476849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45948.268217476849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45948.268217476849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45948.268217476849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45948.268217476849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45948.268217476849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45948.268217476849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45948.268217476849</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45948.268217476849</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45948.268217476849</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45948.268217476849</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45948.268217476849</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45948.268217476849</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45948.268217476849</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45948.268217476849</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45948.268217476849</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K10" sqref="K10"/>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39075</v>
      </c>
      <c r="B2" s="146" t="s">
        <v>5398</v>
      </c>
      <c r="C2" s="145">
        <v>1</v>
      </c>
      <c r="D2" s="146" t="s">
        <v>34463</v>
      </c>
      <c r="E2" s="145" t="s">
        <v>39076</v>
      </c>
      <c r="F2" s="147">
        <v>45926.772847222222</v>
      </c>
      <c r="G2" s="148">
        <f ca="1">IFERROR(NOW()-F2,"-")</f>
        <v>21.495370254626323</v>
      </c>
      <c r="H2" s="149">
        <v>45927.449074074102</v>
      </c>
      <c r="I2" s="146" t="str">
        <f>IFERROR(VLOOKUP(D2,DB!A:F,6,0),"")</f>
        <v>SCECO</v>
      </c>
      <c r="J2" s="146" t="str">
        <f>IFERROR(VLOOKUP(D2,DB!A:G,7,0),"")</f>
        <v>Weak</v>
      </c>
      <c r="K2" s="145" t="s">
        <v>39077</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39078</v>
      </c>
      <c r="B3" s="146" t="str">
        <f>IFERROR(VLOOKUP(D3,DB!A:K,11,0),"")</f>
        <v>R6</v>
      </c>
      <c r="C3" s="145">
        <v>1</v>
      </c>
      <c r="D3" s="146" t="s">
        <v>34282</v>
      </c>
      <c r="E3" s="145" t="s">
        <v>38964</v>
      </c>
      <c r="F3" s="149">
        <v>45939.529062499998</v>
      </c>
      <c r="G3" s="148">
        <f ca="1">IFERROR(NOW()-F3,"-")</f>
        <v>8.7391549768508412</v>
      </c>
      <c r="H3" s="149">
        <v>45927.987534722219</v>
      </c>
      <c r="I3" s="146" t="str">
        <f>IFERROR(VLOOKUP(D3,DB!A:F,6,0),"")</f>
        <v>SCECO</v>
      </c>
      <c r="J3" s="146" t="str">
        <f>IFERROR(VLOOKUP(D3,DB!A:G,7,0),"")</f>
        <v>Vandalized</v>
      </c>
      <c r="K3" s="145" t="s">
        <v>39079</v>
      </c>
      <c r="L3" s="146" t="str">
        <f>IFERROR(VLOOKUP(D3,DB!A:I,9,0),"")</f>
        <v>Latis</v>
      </c>
    </row>
    <row r="4" spans="1:16383" ht="31.5" customHeight="1">
      <c r="A4" s="145" t="s">
        <v>39080</v>
      </c>
      <c r="B4" s="145" t="str">
        <f>IFERROR(VLOOKUP(D4,DB!A:K,11,0),"")</f>
        <v>R6</v>
      </c>
      <c r="C4" s="145">
        <v>1</v>
      </c>
      <c r="D4" s="145" t="s">
        <v>32639</v>
      </c>
      <c r="E4" s="145" t="s">
        <v>39076</v>
      </c>
      <c r="F4" s="149">
        <v>45948.076863425929</v>
      </c>
      <c r="G4" s="148">
        <f ca="1">IFERROR(NOW()-F4,"-")</f>
        <v>0.19135405091947177</v>
      </c>
      <c r="H4" s="149">
        <v>45948.058831018519</v>
      </c>
      <c r="I4" s="145" t="str">
        <f>IFERROR(VLOOKUP(D4,DB!A:F,6,0),"")</f>
        <v>SCECO</v>
      </c>
      <c r="J4" s="145" t="str">
        <f>IFERROR(VLOOKUP(D4,DB!A:G,7,0),"")</f>
        <v>Dead+No BB Design</v>
      </c>
      <c r="K4" s="145" t="s">
        <v>39081</v>
      </c>
      <c r="L4" s="145" t="str">
        <f>IFERROR(VLOOKUP(D4,DB!A:I,9,0),"")</f>
        <v>Latis</v>
      </c>
    </row>
    <row r="5" spans="1:16383" ht="31.5" customHeight="1">
      <c r="A5" s="145" t="s">
        <v>39082</v>
      </c>
      <c r="B5" s="145" t="str">
        <f>IFERROR(VLOOKUP(D5,DB!A:K,11,0),"")</f>
        <v>R6</v>
      </c>
      <c r="C5" s="145">
        <v>1</v>
      </c>
      <c r="D5" s="145" t="s">
        <v>32747</v>
      </c>
      <c r="E5" s="145" t="s">
        <v>39076</v>
      </c>
      <c r="F5" s="149">
        <v>45948.159444444442</v>
      </c>
      <c r="G5" s="148">
        <f ca="1">IFERROR(NOW()-F5,"-")</f>
        <v>0.1087730324070435</v>
      </c>
      <c r="H5" s="149">
        <v>45948.092499999999</v>
      </c>
      <c r="I5" s="145" t="str">
        <f>IFERROR(VLOOKUP(D5,DB!A:F,6,0),"")</f>
        <v>SCECO</v>
      </c>
      <c r="J5" s="145" t="str">
        <f>IFERROR(VLOOKUP(D5,DB!A:G,7,0),"")</f>
        <v>In progress</v>
      </c>
      <c r="K5" s="145" t="s">
        <v>39081</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39083</v>
      </c>
      <c r="B6" s="145" t="str">
        <f>IFERROR(VLOOKUP(D6,DB!A:K,11,0),"")</f>
        <v>R6</v>
      </c>
      <c r="C6" s="145">
        <v>1</v>
      </c>
      <c r="D6" s="145" t="s">
        <v>33255</v>
      </c>
      <c r="E6" s="145" t="s">
        <v>39076</v>
      </c>
      <c r="F6" s="149">
        <v>45948.216736111113</v>
      </c>
      <c r="G6" s="148">
        <f ca="1">IFERROR(NOW()-F6,"-")</f>
        <v>5.1481365735526197E-2</v>
      </c>
      <c r="H6" s="149">
        <v>45948.065520833334</v>
      </c>
      <c r="I6" s="145" t="str">
        <f>IFERROR(VLOOKUP(D6,DB!A:F,6,0),"")</f>
        <v>SCECO</v>
      </c>
      <c r="J6" s="145" t="str">
        <f>IFERROR(VLOOKUP(D6,DB!A:G,7,0),"")</f>
        <v>Vandalized</v>
      </c>
      <c r="K6" s="145" t="s">
        <v>39081</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45948.268217476849</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45948.268217476849</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45948.268217476849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45948.268217476849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45948.268217476849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45948.268217476849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45948.268217476849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45948.268217476849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45948.268217476849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45948.268217476849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45948.268217476849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45948.268217476849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45948.268217476849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45948.268217476849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45948.268217476849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45948.268217476849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45948.268217476849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45948.268217476849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45948.268217476849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45948.268217476849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45948.268217476849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45948.268217476849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45948.268217476849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45948.268217476849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45948.268217476849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45948.268217476849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45948.268217476849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45948.268217476849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45948.268217476849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45948.268217476849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45948.268217476849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45948.268217476849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45948.268217476849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45948.268217476849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45948.268217476849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45948.268217476849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45948.268217476849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45948.268217476849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45948.268217476849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45948.268217476849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45948.268217476849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45948.268217476849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45948.268217476849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45948.268217476849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45948.268217476849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45948.268217476849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45948.268217476849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45948.268217476849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45948.268217476849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45948.268217476849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45948.268217476849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45948.268217476849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45948.268217476849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45948.268217476849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45948.268217476849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45948.268217476849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45948.268217476849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45948.268217476849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45948.268217476849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45948.268217476849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45948.268217476849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45948.268217476849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45948.268217476849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45948.268217476849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45948.268217476849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45948.268217476849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45948.268217476849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45948.268217476849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45948.268217476849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45948.268217476849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45948.268217476849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45948.268217476849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45948.268217476849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45948.268217476849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45948.268217476849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45948.268217476849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45948.268217476849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45948.268217476849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45948.268217476849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45948.268217476849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45948.268217476849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45948.268217476849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45948.268217476849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45948.268217476849</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45948.268217476849</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45948.268217476849</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45948.268217476849</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45948.268217476849</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45948.268217476849</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45948.268217476849</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45948.268217476849</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45948.268217476849</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45948.268217476849</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2025-10-18T03:26:36Z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